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rojects\277\1 - Civil Engineering\Documents\Tender Documents\Deliverables\"/>
    </mc:Choice>
  </mc:AlternateContent>
  <xr:revisionPtr revIDLastSave="0" documentId="13_ncr:1_{7D535BC3-B39C-4589-BF27-2FF7CC940D9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OQ - TENDER" sheetId="39" r:id="rId1"/>
    <sheet name="SOQ - OPTIONAL WORKS" sheetId="40" r:id="rId2"/>
  </sheets>
  <definedNames>
    <definedName name="_xlnm.Print_Area" localSheetId="1">'SOQ - OPTIONAL WORKS'!$A$1:$G$99</definedName>
    <definedName name="_xlnm.Print_Area" localSheetId="0">'SOQ - TENDER'!$A$1:$G$115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39" l="1"/>
  <c r="G93" i="39"/>
  <c r="G95" i="39"/>
  <c r="G97" i="39"/>
  <c r="G99" i="39"/>
  <c r="G101" i="39"/>
  <c r="G103" i="39"/>
  <c r="G105" i="39"/>
  <c r="G107" i="39"/>
  <c r="G110" i="39"/>
  <c r="G112" i="39" s="1"/>
  <c r="G114" i="39" s="1"/>
  <c r="G82" i="39"/>
  <c r="G86" i="39" s="1"/>
  <c r="G83" i="39"/>
  <c r="G84" i="39"/>
  <c r="G85" i="39"/>
  <c r="G79" i="39"/>
  <c r="G80" i="39"/>
  <c r="G68" i="39"/>
  <c r="G69" i="39"/>
  <c r="G70" i="39"/>
  <c r="G71" i="39"/>
  <c r="G72" i="39"/>
  <c r="G73" i="39"/>
  <c r="G74" i="39"/>
  <c r="G75" i="39"/>
  <c r="G76" i="39"/>
  <c r="G77" i="39"/>
  <c r="G53" i="39"/>
  <c r="G54" i="39"/>
  <c r="G55" i="39"/>
  <c r="G56" i="39"/>
  <c r="G66" i="39" s="1"/>
  <c r="G57" i="39"/>
  <c r="G58" i="39"/>
  <c r="G59" i="39"/>
  <c r="G60" i="39"/>
  <c r="G61" i="39"/>
  <c r="G62" i="39"/>
  <c r="G63" i="39"/>
  <c r="G64" i="39"/>
  <c r="G65" i="39"/>
  <c r="G36" i="39"/>
  <c r="G37" i="39"/>
  <c r="G38" i="39"/>
  <c r="G39" i="39"/>
  <c r="G40" i="39"/>
  <c r="G41" i="39"/>
  <c r="G42" i="39"/>
  <c r="G51" i="39" s="1"/>
  <c r="G43" i="39"/>
  <c r="G44" i="39"/>
  <c r="G45" i="39"/>
  <c r="G46" i="39"/>
  <c r="G47" i="39"/>
  <c r="G48" i="39"/>
  <c r="G49" i="39"/>
  <c r="G50" i="39"/>
  <c r="G31" i="39"/>
  <c r="G32" i="39"/>
  <c r="G33" i="39"/>
  <c r="G34" i="39"/>
  <c r="G26" i="39"/>
  <c r="G27" i="39"/>
  <c r="G28" i="39"/>
  <c r="G29" i="39" s="1"/>
  <c r="G17" i="39"/>
  <c r="G18" i="39"/>
  <c r="G19" i="39"/>
  <c r="G20" i="39"/>
  <c r="G21" i="39"/>
  <c r="G22" i="39"/>
  <c r="G23" i="39"/>
  <c r="G24" i="39"/>
  <c r="G16" i="39"/>
  <c r="G10" i="39"/>
  <c r="G11" i="39"/>
  <c r="G12" i="39"/>
  <c r="G13" i="39"/>
  <c r="G14" i="39"/>
  <c r="G10" i="40"/>
  <c r="G11" i="40"/>
  <c r="G13" i="40" s="1"/>
  <c r="G77" i="40" s="1"/>
  <c r="G12" i="40"/>
  <c r="G15" i="40"/>
  <c r="G16" i="40"/>
  <c r="G17" i="40"/>
  <c r="G18" i="40"/>
  <c r="G19" i="40"/>
  <c r="G20" i="40"/>
  <c r="G21" i="40"/>
  <c r="G22" i="40"/>
  <c r="G23" i="40"/>
  <c r="G24" i="40"/>
  <c r="G79" i="40" s="1"/>
  <c r="G26" i="40"/>
  <c r="G28" i="40" s="1"/>
  <c r="G81" i="40" s="1"/>
  <c r="G30" i="40"/>
  <c r="G31" i="40"/>
  <c r="G32" i="40"/>
  <c r="G33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85" i="40" s="1"/>
  <c r="G48" i="40"/>
  <c r="G49" i="40"/>
  <c r="G50" i="40"/>
  <c r="G51" i="40"/>
  <c r="G52" i="40"/>
  <c r="G53" i="40"/>
  <c r="G54" i="40"/>
  <c r="G62" i="40" s="1"/>
  <c r="G87" i="40" s="1"/>
  <c r="G55" i="40"/>
  <c r="G56" i="40"/>
  <c r="G57" i="40"/>
  <c r="G58" i="40"/>
  <c r="G59" i="40"/>
  <c r="G60" i="40"/>
  <c r="G61" i="40"/>
  <c r="G64" i="40"/>
  <c r="G65" i="40"/>
  <c r="G66" i="40"/>
  <c r="G67" i="40"/>
  <c r="G68" i="40"/>
  <c r="G69" i="40"/>
  <c r="G89" i="40" s="1"/>
  <c r="G71" i="40"/>
  <c r="G72" i="40"/>
  <c r="G91" i="40" s="1"/>
  <c r="G83" i="40"/>
  <c r="C77" i="40"/>
  <c r="A77" i="40"/>
  <c r="G94" i="40" l="1"/>
  <c r="G96" i="40" s="1"/>
  <c r="G98" i="40" s="1"/>
  <c r="A46" i="39" l="1"/>
  <c r="A47" i="39"/>
  <c r="A48" i="39"/>
  <c r="A38" i="39"/>
  <c r="A39" i="39"/>
  <c r="A40" i="39"/>
  <c r="A41" i="39"/>
  <c r="A42" i="39" s="1"/>
  <c r="A43" i="39" s="1"/>
  <c r="A44" i="39" s="1"/>
  <c r="A19" i="39"/>
  <c r="A20" i="39" s="1"/>
  <c r="A21" i="39" s="1"/>
  <c r="A22" i="39" s="1"/>
  <c r="A58" i="40"/>
  <c r="A59" i="40" s="1"/>
  <c r="A60" i="40" s="1"/>
  <c r="A61" i="40" s="1"/>
  <c r="A49" i="40"/>
  <c r="A50" i="40" s="1"/>
  <c r="A51" i="40" s="1"/>
  <c r="A52" i="40" s="1"/>
  <c r="A53" i="40" s="1"/>
  <c r="A54" i="40" s="1"/>
  <c r="A55" i="40" s="1"/>
  <c r="A11" i="40"/>
  <c r="A12" i="40" s="1"/>
  <c r="A63" i="39"/>
  <c r="A61" i="39"/>
  <c r="A45" i="40"/>
  <c r="A64" i="39"/>
  <c r="A65" i="39" s="1"/>
  <c r="A53" i="39"/>
  <c r="A54" i="39" s="1"/>
  <c r="A55" i="39" s="1"/>
  <c r="A56" i="39" s="1"/>
  <c r="A57" i="39" s="1"/>
  <c r="A58" i="39" s="1"/>
  <c r="A59" i="39" s="1"/>
  <c r="A60" i="39" s="1"/>
  <c r="A48" i="40"/>
  <c r="A79" i="39"/>
  <c r="A49" i="39" l="1"/>
  <c r="A50" i="39" s="1"/>
  <c r="A71" i="40"/>
  <c r="A15" i="40"/>
  <c r="A16" i="40" s="1"/>
  <c r="A17" i="40" s="1"/>
  <c r="C91" i="40"/>
  <c r="A91" i="40"/>
  <c r="C89" i="40"/>
  <c r="A89" i="40"/>
  <c r="C87" i="40"/>
  <c r="A87" i="40"/>
  <c r="C85" i="40"/>
  <c r="A85" i="40"/>
  <c r="C83" i="40"/>
  <c r="A83" i="40"/>
  <c r="C81" i="40"/>
  <c r="A81" i="40"/>
  <c r="C79" i="40"/>
  <c r="A79" i="40"/>
  <c r="A64" i="40"/>
  <c r="A65" i="40" s="1"/>
  <c r="A66" i="40" s="1"/>
  <c r="A67" i="40" s="1"/>
  <c r="A68" i="40" s="1"/>
  <c r="E39" i="40"/>
  <c r="A35" i="40"/>
  <c r="A36" i="40" s="1"/>
  <c r="A37" i="40" s="1"/>
  <c r="A38" i="40" s="1"/>
  <c r="A39" i="40" s="1"/>
  <c r="A40" i="40" s="1"/>
  <c r="A41" i="40" s="1"/>
  <c r="A42" i="40" s="1"/>
  <c r="A43" i="40" s="1"/>
  <c r="A30" i="40"/>
  <c r="A31" i="40" s="1"/>
  <c r="A32" i="40" s="1"/>
  <c r="A26" i="40"/>
  <c r="A27" i="40" s="1"/>
  <c r="A82" i="39"/>
  <c r="A83" i="39" s="1"/>
  <c r="A84" i="39" s="1"/>
  <c r="A85" i="39" s="1"/>
  <c r="E40" i="39"/>
  <c r="C107" i="39"/>
  <c r="A107" i="39"/>
  <c r="C105" i="39"/>
  <c r="A105" i="39"/>
  <c r="C103" i="39"/>
  <c r="A103" i="39"/>
  <c r="C101" i="39"/>
  <c r="A101" i="39"/>
  <c r="C99" i="39"/>
  <c r="A99" i="39"/>
  <c r="C97" i="39"/>
  <c r="A97" i="39"/>
  <c r="C95" i="39"/>
  <c r="A95" i="39"/>
  <c r="C93" i="39"/>
  <c r="A93" i="39"/>
  <c r="C91" i="39"/>
  <c r="A91" i="39"/>
  <c r="A68" i="39"/>
  <c r="A69" i="39" s="1"/>
  <c r="A70" i="39" s="1"/>
  <c r="A71" i="39" s="1"/>
  <c r="A72" i="39" s="1"/>
  <c r="A73" i="39" s="1"/>
  <c r="A74" i="39" s="1"/>
  <c r="A75" i="39" s="1"/>
  <c r="A76" i="39" s="1"/>
  <c r="A36" i="39"/>
  <c r="A37" i="39" s="1"/>
  <c r="A31" i="39"/>
  <c r="A32" i="39" s="1"/>
  <c r="A33" i="39" s="1"/>
  <c r="A26" i="39"/>
  <c r="A27" i="39" s="1"/>
  <c r="A28" i="39" s="1"/>
  <c r="A16" i="39"/>
  <c r="A18" i="40" l="1"/>
  <c r="A20" i="40" s="1"/>
  <c r="A19" i="40"/>
  <c r="A56" i="40"/>
  <c r="A21" i="40"/>
  <c r="A22" i="40" s="1"/>
  <c r="A23" i="40" s="1"/>
  <c r="E40" i="40"/>
  <c r="E41" i="39"/>
  <c r="A17" i="39"/>
  <c r="A18" i="39" s="1"/>
  <c r="A23" i="39" l="1"/>
</calcChain>
</file>

<file path=xl/sharedStrings.xml><?xml version="1.0" encoding="utf-8"?>
<sst xmlns="http://schemas.openxmlformats.org/spreadsheetml/2006/main" count="395" uniqueCount="138">
  <si>
    <t>DESCRIPTION OF WORK</t>
  </si>
  <si>
    <t>UNIT</t>
  </si>
  <si>
    <t>QUANTITY</t>
  </si>
  <si>
    <t>UNIT PRICE</t>
  </si>
  <si>
    <t>AMOUNT $</t>
  </si>
  <si>
    <t>m</t>
  </si>
  <si>
    <t>LS</t>
  </si>
  <si>
    <t>SUMMARY</t>
  </si>
  <si>
    <t xml:space="preserve">SUB TOTAL </t>
  </si>
  <si>
    <t>TOTAL</t>
  </si>
  <si>
    <t>m2</t>
  </si>
  <si>
    <t>m3</t>
  </si>
  <si>
    <t>GST (5%)</t>
  </si>
  <si>
    <t>ITEM NO.</t>
  </si>
  <si>
    <t>ea.</t>
  </si>
  <si>
    <t>SUB-TOTAL</t>
  </si>
  <si>
    <t>General Site Grading Allowance</t>
  </si>
  <si>
    <t>MMCD REF</t>
  </si>
  <si>
    <t>Division 01 - General Requirements</t>
  </si>
  <si>
    <t>01 53 01</t>
  </si>
  <si>
    <t>Mobilization / De-mobilization</t>
  </si>
  <si>
    <t>31 23 01</t>
  </si>
  <si>
    <t>32 11 23</t>
  </si>
  <si>
    <t>32 12 16</t>
  </si>
  <si>
    <t>Division 33 - Utilities ( Water Distribution Works)</t>
  </si>
  <si>
    <t>Division 33 - Utilities (Sanitary Sewer Works)</t>
  </si>
  <si>
    <t>Division 33 - Utilities (Storm Sewer Works)</t>
  </si>
  <si>
    <t>33 30 01</t>
  </si>
  <si>
    <t>33 11 01</t>
  </si>
  <si>
    <t>03 30 20</t>
  </si>
  <si>
    <t>32 11 16.1</t>
  </si>
  <si>
    <t xml:space="preserve">Division 03 - Concrete </t>
  </si>
  <si>
    <t>32 91 21</t>
  </si>
  <si>
    <t>ea</t>
  </si>
  <si>
    <t>32 01 16.7</t>
  </si>
  <si>
    <t>01 55 01</t>
  </si>
  <si>
    <t>Traffic Control Allowance</t>
  </si>
  <si>
    <t>Erosion and Sediment Control Allowance</t>
  </si>
  <si>
    <t>Cold Milling Asphalt (including asphalt curb)</t>
  </si>
  <si>
    <t>Division 31 - Earthworks</t>
  </si>
  <si>
    <t>Supply &amp; Install 150ø DR18 PVC Water Main</t>
  </si>
  <si>
    <t>Supply &amp; Install 150ø Bends c/w Joint restraints &amp; Thrust Block</t>
  </si>
  <si>
    <t>Supply &amp; Install 100ø Sanitary Service c/w Inspection Chamber and Brooks Box</t>
  </si>
  <si>
    <t>Remove &amp; Dispose Existing Concrete Walkways / Stairs to Private Property</t>
  </si>
  <si>
    <t>Division 26 - Electrical</t>
  </si>
  <si>
    <t xml:space="preserve">ea. </t>
  </si>
  <si>
    <t>26 56 01</t>
  </si>
  <si>
    <t>VILLAGE OF SLOCAN</t>
  </si>
  <si>
    <t>Bonding and Insurance</t>
  </si>
  <si>
    <t>SS</t>
  </si>
  <si>
    <t>Supply &amp; Install 25ø Irrigation Service c/w Meter Box and DCVA</t>
  </si>
  <si>
    <t>Division 32 - Roads and Site Improvements</t>
  </si>
  <si>
    <t>32 93 01</t>
  </si>
  <si>
    <t>33 11 01SS</t>
  </si>
  <si>
    <t>01 57 01</t>
  </si>
  <si>
    <t>Supply &amp; Install Concrete Light Base (MMCD Type C2)</t>
  </si>
  <si>
    <t>Supply &amp; Install Ornamental Street Light c/w Conduit &amp; Conductor</t>
  </si>
  <si>
    <t>Supply &amp; Install Street Lighting Kiosk (per UES Engineering Dwg E2 - latest Revision)</t>
  </si>
  <si>
    <t>Supply &amp; Install 200ø SDR35 PVC Sanitary Main</t>
  </si>
  <si>
    <t>Supply &amp; Install Concrete Retaining Wall (SEE LANDSCAPE)</t>
  </si>
  <si>
    <t>Remove Existing Landscaping &amp; Relocate to Public Works Yard (Allowance) (SEE LANDSCAPE)</t>
  </si>
  <si>
    <t>Supply &amp; Install 200ø DR18 PVC Water Main</t>
  </si>
  <si>
    <t>SCHEDULE OF APPROXIMATE QUANTITIES</t>
  </si>
  <si>
    <t xml:space="preserve">Common Excavation &amp; Disposal </t>
  </si>
  <si>
    <t>Supply &amp; Place Import Granular Fill (Allowance)</t>
  </si>
  <si>
    <t>Remove &amp; Dispose Unsuitable Material (Allowance)</t>
  </si>
  <si>
    <t>Supply &amp; Place 75Ø Minus Crushed Aggregate Base (300mm thick) - Roads &amp; Curbs</t>
  </si>
  <si>
    <t>Supply &amp; Install Asphalt (75mm) - Roadways</t>
  </si>
  <si>
    <t>Supply &amp; Place 19Ø WGB Base Aggregate (100mm thick) - Roads &amp; Curbs</t>
  </si>
  <si>
    <t>32 17 23</t>
  </si>
  <si>
    <t>Supply &amp; Install Tree Well c/w Grate (SEE LANDSCAPE)</t>
  </si>
  <si>
    <t>Supply &amp; Install 100ø PVC Sleeves (Allowance)</t>
  </si>
  <si>
    <t>Supply &amp; Install Fire Hydrant Assembly c/w 200øx200øx150ø HHF Tee, 150ø DR18 PVC Lead, 150ø Gate Valve HF, Thrust Blocks &amp; Restraints</t>
  </si>
  <si>
    <t>Tie-in to Existing Watermain at Ward Avenue As Per Watermain Tie-in Detail 1</t>
  </si>
  <si>
    <t>Supply &amp; Install 200ø Cap c/w Thrust Block and Restraints (at south termination in Harold Street)</t>
  </si>
  <si>
    <t>Supply &amp; Install 200ø SDR35 PVC Sanitary Main Stubs for Future Connection c/w End Caps</t>
  </si>
  <si>
    <t>Supply &amp; Install 1050ø Pre-Benched Sanitary Manhole</t>
  </si>
  <si>
    <t>Supply &amp; Install Drywell c/w Perforated Manhole, Drainrock &amp; Filter Fabric</t>
  </si>
  <si>
    <t>Supply &amp; Install Catchbasin c/w 200ø PVC Lead &amp; Trapping Hood</t>
  </si>
  <si>
    <t xml:space="preserve">Remove Existing Jersey Barriers &amp; Deliver to Public Works Yard </t>
  </si>
  <si>
    <t>Supply &amp; Place 19Ø WGB Base Aggregate (100mm thick) - Hardscape Sidewalks (SEE LANDSCAPE)</t>
  </si>
  <si>
    <t>Supply &amp; Place 75Ø Minus Crushed Aggregate Base (200mm thick) - Hardscape Sidewalks (SEE LANDSCAPE)</t>
  </si>
  <si>
    <t>Remove &amp; Dispose Existing Paver Sidewalk</t>
  </si>
  <si>
    <r>
      <t xml:space="preserve">SCHEDULE OF APPROXIMATE QUANTITIES </t>
    </r>
    <r>
      <rPr>
        <b/>
        <i/>
        <sz val="11"/>
        <color rgb="FF000000"/>
        <rFont val="Arial"/>
        <family val="2"/>
      </rPr>
      <t>- OPTIONAL WORKS</t>
    </r>
  </si>
  <si>
    <r>
      <t xml:space="preserve">Division 03 - Concrete </t>
    </r>
    <r>
      <rPr>
        <b/>
        <i/>
        <sz val="11"/>
        <rFont val="Arial"/>
        <family val="2"/>
      </rPr>
      <t>(Optional Works)</t>
    </r>
  </si>
  <si>
    <r>
      <t>Division 26 - Electrical (</t>
    </r>
    <r>
      <rPr>
        <b/>
        <i/>
        <sz val="11"/>
        <rFont val="Arial"/>
        <family val="2"/>
      </rPr>
      <t>Optional Works)</t>
    </r>
  </si>
  <si>
    <r>
      <t xml:space="preserve">Division 31 - Earthworks </t>
    </r>
    <r>
      <rPr>
        <b/>
        <i/>
        <sz val="11"/>
        <rFont val="Arial"/>
        <family val="2"/>
      </rPr>
      <t>(Optional Works)</t>
    </r>
  </si>
  <si>
    <r>
      <t xml:space="preserve">Division 32 - Roads and Site Improvements </t>
    </r>
    <r>
      <rPr>
        <b/>
        <i/>
        <sz val="11"/>
        <rFont val="Arial"/>
        <family val="2"/>
      </rPr>
      <t>(Optional Works)</t>
    </r>
  </si>
  <si>
    <r>
      <t xml:space="preserve">Division 32 - Roads and Site Improvements (Landscape Allowances) </t>
    </r>
    <r>
      <rPr>
        <b/>
        <i/>
        <sz val="11"/>
        <rFont val="Arial"/>
        <family val="2"/>
      </rPr>
      <t>(Optional Works)</t>
    </r>
  </si>
  <si>
    <r>
      <t xml:space="preserve">Division 33 - Utilities (Sanitary Sewer Works) </t>
    </r>
    <r>
      <rPr>
        <b/>
        <i/>
        <sz val="11"/>
        <rFont val="Arial"/>
        <family val="2"/>
      </rPr>
      <t>(Optional Works)</t>
    </r>
  </si>
  <si>
    <r>
      <t xml:space="preserve">Division 33 - Utilities (Storm Sewer Works) </t>
    </r>
    <r>
      <rPr>
        <b/>
        <i/>
        <sz val="11"/>
        <rFont val="Arial"/>
        <family val="2"/>
      </rPr>
      <t>(Optional Works)</t>
    </r>
  </si>
  <si>
    <t>Supply &amp; Install Catchbasin c/w Trapping Hood</t>
  </si>
  <si>
    <t>Supply &amp; Install 200ø PVC Lead For Future CB Connection</t>
  </si>
  <si>
    <t>Supply &amp; Install 200ø PVC Lead to Optional CB in East Side of Harold Street</t>
  </si>
  <si>
    <t>Supply &amp; Install Street Lighting Junction Box (per UES Engineering Dwg E2 - latest Revision)</t>
  </si>
  <si>
    <t>Supply &amp; Install Line Painting - Yellow Centreline</t>
  </si>
  <si>
    <t>Supply &amp; Install Line Painting - Zebra Crosswalk</t>
  </si>
  <si>
    <t>Supply &amp; Install Line Painting - Parallel Crosswalk</t>
  </si>
  <si>
    <t>Supply &amp; Install Line Painting - Stop Bar</t>
  </si>
  <si>
    <t>Supply &amp; Install Concrete Sign Base (As per Detail, Sheet C103)</t>
  </si>
  <si>
    <t>Supply &amp; Install R-1 4-Way Stop Sign c/w Post</t>
  </si>
  <si>
    <t>Supply &amp; Install PS-3L &amp; PS-3R Pedestrian Crosswalk Signs c/w Post</t>
  </si>
  <si>
    <t>Relocate Existing R-1 Stop Sign</t>
  </si>
  <si>
    <t>Division 32 - Roads and Site Improvements (Landscaping)</t>
  </si>
  <si>
    <t>Supply &amp; Install Techno Block Linea Pavers (SEE LANDSCAPE)</t>
  </si>
  <si>
    <t>Supply &amp; Install Concrete Seatwall (SEE LANDSCAPE)</t>
  </si>
  <si>
    <t>Supply &amp; Install Linear Timber Bench on Concrete Seatwall (SEE LANDSCAPE)</t>
  </si>
  <si>
    <t>Supply &amp; Install Multi-Purpose Circular Seating (SEE LANDSCAPE)</t>
  </si>
  <si>
    <t>Supply &amp; Install Cluster Seating (SEE LANDSCAPE)</t>
  </si>
  <si>
    <t>Supply &amp; Install Bike Racks (SEE LANDSCAPE)</t>
  </si>
  <si>
    <t>Supply &amp; Install Garbage and Recycling Bins (SEE LANDSCAPE)</t>
  </si>
  <si>
    <t>32 14 01</t>
  </si>
  <si>
    <t>Supply &amp; Install Backed Chairs (SEE LANDSCAPE)</t>
  </si>
  <si>
    <t>Supply &amp; Install Backed Benches (SEE LANDSCAPE)</t>
  </si>
  <si>
    <t>Supply &amp; Install Backless Benches (SEE LANDSCAPE)</t>
  </si>
  <si>
    <t>Supply &amp; Install Irrigation Pipes, Valves, Controls, Sprinklers/Drip Line, Two Years Maintenance &amp; Warranty Starting From Substantial Completion Including Start-up, DCVA Testing, Blow-out, and Landscape Repairs (Allowance)</t>
  </si>
  <si>
    <t>Supply &amp; Install Feature Boulders (SEE LANDSCAPE)</t>
  </si>
  <si>
    <t>Supply &amp; Install Trees, Shrubs, Grasses, and Perennials c/w Planting Medium (Topsoil) and Mulching (SEE LANDSCAPE)</t>
  </si>
  <si>
    <t>Supply &amp; Install Line Painting - Parking Stalls</t>
  </si>
  <si>
    <t>Supply &amp; Install Concrete Walkway/Stairs to Private Property</t>
  </si>
  <si>
    <t>Supply &amp; Install Fiber Reinforced Brushed Concrete / Hardscape Sidewalks c/w Expansion Joints (SEE LANDSCAPE)</t>
  </si>
  <si>
    <t>Supply &amp; Install Concrete Letdown as per MMCD c/w Tactile Warning Strip per Landscape</t>
  </si>
  <si>
    <t>Supply &amp; Install Curb &amp; Gutter (C4 - Barrier Curb)</t>
  </si>
  <si>
    <t>Common Excavation &amp; Disposal (Roads &amp; Sidewalks)</t>
  </si>
  <si>
    <t>Supply &amp; Install Planting Medium (Topsoil) and Mulching (SEE LANDSCAPE)</t>
  </si>
  <si>
    <t xml:space="preserve">Supply &amp; Install Trees, Shrubs, Grasses, and Perennials </t>
  </si>
  <si>
    <t>Supply &amp; Install Irrigation Pipes, Valves, Controls, Sprinklers/Drip Line, Two Years Maintenance &amp; Warranty Starting From Substantial Completion Including Start-up, DCVA Testing, Blow-out, and Landscape Repairs (Allowance) - Contractor to Design / Build</t>
  </si>
  <si>
    <t>Supply &amp; Install 32ø ID PEXA Water Service (From Main to PL) c/w Tie-in to Existing &amp; New Curb Stop</t>
  </si>
  <si>
    <t>Supply &amp; Install 100ø Sanitary Service c/w Inspection Chamber and Brooks Box Stubbed at Future Main</t>
  </si>
  <si>
    <t>Supply &amp; Install Fiber Reinforced Brushed Concrete / Hardscape Sidewalks (SEE LANDSCAPE)</t>
  </si>
  <si>
    <t>Supply &amp; Install Concrete Letdown as per MMCD c/w Tactile Warning Strips per Landscape</t>
  </si>
  <si>
    <t>Supply &amp; Install Curb &amp; Gutter (C4 - Rollover Curb)</t>
  </si>
  <si>
    <t>Relocate Existing Power Pole (As Per Final Utility Designs) - By Others</t>
  </si>
  <si>
    <t>-</t>
  </si>
  <si>
    <t>Tie-in 100ø Sanitary Service Stubs from West Side Services c/w Wye</t>
  </si>
  <si>
    <t>Tie-in to Existing Watermain at Delany Avenue As Per Watermain Tie-in Detail 2</t>
  </si>
  <si>
    <t>HAROLD STREET NORTH RECONSTRUCTION - DELANY TO WARD (WEST SIDE)</t>
  </si>
  <si>
    <t>HAROLD STREET NORTH RECONSTRUCTION - DELANY TO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</si>
</sst>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8">
    <xf numFmtId="0" fontId="0" fillId="0" borderId="0" xfId="0"/>
    <xf numFmtId="165" fontId="6" fillId="0" borderId="7" xfId="1" applyFont="1" applyFill="1" applyBorder="1" applyAlignment="1">
      <alignment horizontal="center"/>
    </xf>
    <xf numFmtId="164" fontId="2" fillId="0" borderId="7" xfId="2" applyFont="1" applyFill="1" applyBorder="1" applyAlignment="1" applyProtection="1">
      <alignment horizontal="right"/>
    </xf>
    <xf numFmtId="164" fontId="7" fillId="0" borderId="7" xfId="2" applyFont="1" applyFill="1" applyBorder="1" applyAlignment="1" applyProtection="1">
      <alignment horizontal="right" vertical="top"/>
    </xf>
    <xf numFmtId="164" fontId="7" fillId="0" borderId="7" xfId="2" applyFont="1" applyFill="1" applyBorder="1" applyAlignment="1" applyProtection="1">
      <alignment horizontal="right"/>
    </xf>
    <xf numFmtId="164" fontId="6" fillId="0" borderId="7" xfId="2" applyFont="1" applyFill="1" applyBorder="1" applyAlignment="1" applyProtection="1">
      <alignment horizontal="right"/>
    </xf>
    <xf numFmtId="44" fontId="7" fillId="0" borderId="7" xfId="1" applyNumberFormat="1" applyFont="1" applyFill="1" applyBorder="1" applyAlignment="1">
      <alignment horizontal="center" vertical="top"/>
    </xf>
    <xf numFmtId="44" fontId="7" fillId="0" borderId="7" xfId="2" applyNumberFormat="1" applyFont="1" applyFill="1" applyBorder="1" applyAlignment="1">
      <alignment horizontal="right" vertical="top"/>
    </xf>
    <xf numFmtId="164" fontId="7" fillId="0" borderId="7" xfId="2" applyFont="1" applyFill="1" applyBorder="1" applyAlignment="1" applyProtection="1">
      <alignment horizontal="right" vertical="center"/>
    </xf>
    <xf numFmtId="164" fontId="2" fillId="0" borderId="0" xfId="2" applyFont="1" applyFill="1" applyBorder="1" applyAlignment="1" applyProtection="1">
      <alignment horizontal="right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6" fontId="2" fillId="0" borderId="7" xfId="0" applyNumberFormat="1" applyFont="1" applyBorder="1" applyAlignment="1">
      <alignment horizontal="left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horizontal="center" vertical="center"/>
    </xf>
    <xf numFmtId="165" fontId="0" fillId="0" borderId="0" xfId="0" applyNumberFormat="1"/>
    <xf numFmtId="166" fontId="6" fillId="0" borderId="7" xfId="0" applyNumberFormat="1" applyFont="1" applyBorder="1" applyAlignment="1">
      <alignment horizontal="left" vertical="center"/>
    </xf>
    <xf numFmtId="166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5" fillId="0" borderId="0" xfId="0" applyFont="1"/>
    <xf numFmtId="0" fontId="7" fillId="0" borderId="7" xfId="0" applyFont="1" applyBorder="1"/>
    <xf numFmtId="164" fontId="0" fillId="0" borderId="0" xfId="0" applyNumberFormat="1"/>
    <xf numFmtId="44" fontId="0" fillId="0" borderId="0" xfId="0" applyNumberFormat="1"/>
    <xf numFmtId="1" fontId="7" fillId="0" borderId="7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6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6" fillId="0" borderId="0" xfId="1" applyFont="1" applyFill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5" fontId="1" fillId="0" borderId="0" xfId="1" applyFont="1" applyFill="1" applyBorder="1"/>
    <xf numFmtId="0" fontId="8" fillId="0" borderId="0" xfId="0" applyFont="1" applyAlignment="1">
      <alignment vertical="center"/>
    </xf>
    <xf numFmtId="166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165" fontId="1" fillId="0" borderId="0" xfId="1" applyFont="1" applyFill="1" applyBorder="1" applyAlignment="1">
      <alignment vertical="top"/>
    </xf>
    <xf numFmtId="165" fontId="1" fillId="0" borderId="7" xfId="1" applyFont="1" applyFill="1" applyBorder="1" applyAlignment="1">
      <alignment vertical="center"/>
    </xf>
    <xf numFmtId="2" fontId="7" fillId="0" borderId="7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top" wrapText="1"/>
    </xf>
    <xf numFmtId="44" fontId="7" fillId="0" borderId="7" xfId="2" applyNumberFormat="1" applyFont="1" applyFill="1" applyBorder="1" applyAlignment="1">
      <alignment horizontal="center" vertical="top"/>
    </xf>
    <xf numFmtId="44" fontId="1" fillId="0" borderId="1" xfId="0" applyNumberFormat="1" applyFont="1" applyBorder="1" applyAlignment="1">
      <alignment vertical="top"/>
    </xf>
    <xf numFmtId="164" fontId="2" fillId="0" borderId="2" xfId="1" applyNumberFormat="1" applyFont="1" applyBorder="1"/>
    <xf numFmtId="44" fontId="7" fillId="0" borderId="7" xfId="1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vertical="top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15" fontId="2" fillId="0" borderId="0" xfId="0" quotePrefix="1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5" xfId="0" applyNumberFormat="1" applyFont="1" applyBorder="1" applyAlignment="1">
      <alignment horizontal="left" vertical="center"/>
    </xf>
    <xf numFmtId="166" fontId="6" fillId="0" borderId="6" xfId="0" applyNumberFormat="1" applyFont="1" applyBorder="1" applyAlignment="1">
      <alignment horizontal="left" vertical="center"/>
    </xf>
    <xf numFmtId="166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B879-0296-4795-8953-25EB5DFE6692}">
  <sheetPr>
    <pageSetUpPr fitToPage="1"/>
  </sheetPr>
  <dimension ref="A1:I146"/>
  <sheetViews>
    <sheetView view="pageBreakPreview" topLeftCell="A38" zoomScale="85" zoomScaleNormal="70" zoomScaleSheetLayoutView="85" zoomScalePageLayoutView="50" workbookViewId="0">
      <selection activeCell="E11" sqref="E11"/>
    </sheetView>
  </sheetViews>
  <sheetFormatPr defaultRowHeight="15" x14ac:dyDescent="0.25"/>
  <cols>
    <col min="1" max="1" width="7.85546875" customWidth="1"/>
    <col min="2" max="2" width="14.140625" customWidth="1"/>
    <col min="3" max="3" width="95.42578125" customWidth="1"/>
    <col min="4" max="4" width="10.85546875" customWidth="1"/>
    <col min="5" max="5" width="12.28515625" customWidth="1"/>
    <col min="6" max="6" width="16.140625" customWidth="1"/>
    <col min="7" max="7" width="18.5703125" customWidth="1"/>
    <col min="8" max="8" width="15" bestFit="1" customWidth="1"/>
    <col min="9" max="9" width="13.28515625" bestFit="1" customWidth="1"/>
  </cols>
  <sheetData>
    <row r="1" spans="1:8" x14ac:dyDescent="0.25">
      <c r="A1" s="10"/>
      <c r="B1" s="10"/>
      <c r="C1" s="10"/>
      <c r="D1" s="10"/>
      <c r="E1" s="11"/>
      <c r="F1" s="10"/>
      <c r="G1" s="10"/>
    </row>
    <row r="2" spans="1:8" x14ac:dyDescent="0.25">
      <c r="A2" s="80" t="s">
        <v>47</v>
      </c>
      <c r="B2" s="80"/>
      <c r="C2" s="80"/>
      <c r="D2" s="80"/>
      <c r="E2" s="80"/>
      <c r="F2" s="80"/>
      <c r="G2" s="80"/>
    </row>
    <row r="3" spans="1:8" x14ac:dyDescent="0.25">
      <c r="A3" s="80" t="s">
        <v>136</v>
      </c>
      <c r="B3" s="80"/>
      <c r="C3" s="80"/>
      <c r="D3" s="80"/>
      <c r="E3" s="80"/>
      <c r="F3" s="80"/>
      <c r="G3" s="80"/>
    </row>
    <row r="4" spans="1:8" x14ac:dyDescent="0.25">
      <c r="A4" s="81">
        <v>46107</v>
      </c>
      <c r="B4" s="82"/>
      <c r="C4" s="82"/>
      <c r="D4" s="82"/>
      <c r="E4" s="82"/>
      <c r="F4" s="82"/>
      <c r="G4" s="82"/>
    </row>
    <row r="5" spans="1:8" x14ac:dyDescent="0.25">
      <c r="A5" s="80" t="s">
        <v>62</v>
      </c>
      <c r="B5" s="80"/>
      <c r="C5" s="80"/>
      <c r="D5" s="80"/>
      <c r="E5" s="80"/>
      <c r="F5" s="80"/>
      <c r="G5" s="80"/>
    </row>
    <row r="6" spans="1:8" x14ac:dyDescent="0.25">
      <c r="A6" s="80"/>
      <c r="B6" s="80"/>
      <c r="C6" s="80"/>
      <c r="D6" s="80"/>
      <c r="E6" s="80"/>
      <c r="F6" s="80"/>
      <c r="G6" s="80"/>
    </row>
    <row r="7" spans="1:8" x14ac:dyDescent="0.25">
      <c r="A7" s="12"/>
      <c r="B7" s="12"/>
      <c r="C7" s="12"/>
      <c r="D7" s="12"/>
      <c r="E7" s="12"/>
      <c r="F7" s="12"/>
      <c r="G7" s="12"/>
    </row>
    <row r="8" spans="1:8" ht="28.9" customHeight="1" x14ac:dyDescent="0.25">
      <c r="A8" s="13" t="s">
        <v>13</v>
      </c>
      <c r="B8" s="14" t="s">
        <v>17</v>
      </c>
      <c r="C8" s="14" t="s">
        <v>0</v>
      </c>
      <c r="D8" s="14" t="s">
        <v>1</v>
      </c>
      <c r="E8" s="15" t="s">
        <v>2</v>
      </c>
      <c r="F8" s="14" t="s">
        <v>3</v>
      </c>
      <c r="G8" s="14" t="s">
        <v>4</v>
      </c>
    </row>
    <row r="9" spans="1:8" ht="20.100000000000001" customHeight="1" x14ac:dyDescent="0.25">
      <c r="A9" s="16">
        <v>1</v>
      </c>
      <c r="B9" s="79" t="s">
        <v>18</v>
      </c>
      <c r="C9" s="79"/>
      <c r="D9" s="79"/>
      <c r="E9" s="79"/>
      <c r="F9" s="79"/>
      <c r="G9" s="79"/>
    </row>
    <row r="10" spans="1:8" ht="20.100000000000001" customHeight="1" x14ac:dyDescent="0.25">
      <c r="A10" s="17">
        <v>1.1000000000000001</v>
      </c>
      <c r="B10" s="18" t="s">
        <v>19</v>
      </c>
      <c r="C10" s="19" t="s">
        <v>20</v>
      </c>
      <c r="D10" s="22" t="s">
        <v>6</v>
      </c>
      <c r="E10" s="22" t="s">
        <v>6</v>
      </c>
      <c r="F10" s="77"/>
      <c r="G10" s="8">
        <f>F10</f>
        <v>0</v>
      </c>
    </row>
    <row r="11" spans="1:8" ht="20.100000000000001" customHeight="1" x14ac:dyDescent="0.25">
      <c r="A11" s="17">
        <v>1.2</v>
      </c>
      <c r="B11" s="18" t="s">
        <v>35</v>
      </c>
      <c r="C11" s="19" t="s">
        <v>36</v>
      </c>
      <c r="D11" s="22" t="s">
        <v>6</v>
      </c>
      <c r="E11" s="22" t="s">
        <v>6</v>
      </c>
      <c r="F11" s="77"/>
      <c r="G11" s="8">
        <f>F11</f>
        <v>0</v>
      </c>
    </row>
    <row r="12" spans="1:8" ht="20.100000000000001" customHeight="1" x14ac:dyDescent="0.25">
      <c r="A12" s="17">
        <v>1.3</v>
      </c>
      <c r="B12" s="18" t="s">
        <v>54</v>
      </c>
      <c r="C12" s="19" t="s">
        <v>37</v>
      </c>
      <c r="D12" s="22" t="s">
        <v>6</v>
      </c>
      <c r="E12" s="22" t="s">
        <v>6</v>
      </c>
      <c r="F12" s="77"/>
      <c r="G12" s="8">
        <f>F12</f>
        <v>0</v>
      </c>
    </row>
    <row r="13" spans="1:8" ht="20.100000000000001" customHeight="1" x14ac:dyDescent="0.25">
      <c r="A13" s="17">
        <v>1.4</v>
      </c>
      <c r="B13" s="18" t="s">
        <v>49</v>
      </c>
      <c r="C13" s="19" t="s">
        <v>48</v>
      </c>
      <c r="D13" s="22" t="s">
        <v>6</v>
      </c>
      <c r="E13" s="22" t="s">
        <v>6</v>
      </c>
      <c r="F13" s="77"/>
      <c r="G13" s="8">
        <f>F13</f>
        <v>0</v>
      </c>
    </row>
    <row r="14" spans="1:8" ht="20.100000000000001" customHeight="1" x14ac:dyDescent="0.25">
      <c r="A14" s="21"/>
      <c r="B14" s="20"/>
      <c r="C14" s="19"/>
      <c r="D14" s="22"/>
      <c r="E14" s="20"/>
      <c r="F14" s="1" t="s">
        <v>15</v>
      </c>
      <c r="G14" s="2">
        <f>SUM(G10:G13)</f>
        <v>0</v>
      </c>
      <c r="H14" s="23"/>
    </row>
    <row r="15" spans="1:8" ht="20.100000000000001" customHeight="1" x14ac:dyDescent="0.25">
      <c r="A15" s="24">
        <v>2</v>
      </c>
      <c r="B15" s="86" t="s">
        <v>31</v>
      </c>
      <c r="C15" s="86"/>
      <c r="D15" s="86"/>
      <c r="E15" s="86"/>
      <c r="F15" s="86"/>
      <c r="G15" s="86"/>
    </row>
    <row r="16" spans="1:8" ht="20.100000000000001" customHeight="1" x14ac:dyDescent="0.25">
      <c r="A16" s="25">
        <f>A15+0.1</f>
        <v>2.1</v>
      </c>
      <c r="B16" s="26" t="s">
        <v>29</v>
      </c>
      <c r="C16" s="27" t="s">
        <v>82</v>
      </c>
      <c r="D16" s="29" t="s">
        <v>10</v>
      </c>
      <c r="E16" s="29">
        <v>45</v>
      </c>
      <c r="F16" s="77"/>
      <c r="G16" s="8">
        <f>E16*F16</f>
        <v>0</v>
      </c>
    </row>
    <row r="17" spans="1:8" ht="28.5" x14ac:dyDescent="0.25">
      <c r="A17" s="25">
        <f>A16+0.1</f>
        <v>2.2000000000000002</v>
      </c>
      <c r="B17" s="26" t="s">
        <v>29</v>
      </c>
      <c r="C17" s="73" t="s">
        <v>120</v>
      </c>
      <c r="D17" s="29" t="s">
        <v>10</v>
      </c>
      <c r="E17" s="29">
        <v>390</v>
      </c>
      <c r="F17" s="77"/>
      <c r="G17" s="8">
        <f t="shared" ref="G17:G23" si="0">F17*E17</f>
        <v>0</v>
      </c>
    </row>
    <row r="18" spans="1:8" ht="20.100000000000001" customHeight="1" x14ac:dyDescent="0.25">
      <c r="A18" s="25">
        <f>A17+0.1</f>
        <v>2.3000000000000003</v>
      </c>
      <c r="B18" s="26" t="s">
        <v>29</v>
      </c>
      <c r="C18" s="28" t="s">
        <v>121</v>
      </c>
      <c r="D18" s="29" t="s">
        <v>33</v>
      </c>
      <c r="E18" s="29">
        <v>4</v>
      </c>
      <c r="F18" s="77"/>
      <c r="G18" s="8">
        <f t="shared" ref="G18" si="1">F18*E18</f>
        <v>0</v>
      </c>
    </row>
    <row r="19" spans="1:8" ht="20.100000000000001" customHeight="1" x14ac:dyDescent="0.25">
      <c r="A19" s="25">
        <f t="shared" ref="A19:A22" si="2">A18+0.1</f>
        <v>2.4000000000000004</v>
      </c>
      <c r="B19" s="26" t="s">
        <v>29</v>
      </c>
      <c r="C19" s="28" t="s">
        <v>119</v>
      </c>
      <c r="D19" s="29" t="s">
        <v>10</v>
      </c>
      <c r="E19" s="29">
        <v>18</v>
      </c>
      <c r="F19" s="77"/>
      <c r="G19" s="8">
        <f t="shared" ref="G19" si="3">F19*E19</f>
        <v>0</v>
      </c>
    </row>
    <row r="20" spans="1:8" ht="20.100000000000001" customHeight="1" x14ac:dyDescent="0.25">
      <c r="A20" s="25">
        <f t="shared" si="2"/>
        <v>2.5000000000000004</v>
      </c>
      <c r="B20" s="26" t="s">
        <v>29</v>
      </c>
      <c r="C20" s="28" t="s">
        <v>122</v>
      </c>
      <c r="D20" s="29" t="s">
        <v>5</v>
      </c>
      <c r="E20" s="29">
        <v>133</v>
      </c>
      <c r="F20" s="77"/>
      <c r="G20" s="8">
        <f t="shared" si="0"/>
        <v>0</v>
      </c>
    </row>
    <row r="21" spans="1:8" ht="20.100000000000001" customHeight="1" x14ac:dyDescent="0.25">
      <c r="A21" s="25">
        <f t="shared" si="2"/>
        <v>2.6000000000000005</v>
      </c>
      <c r="B21" s="26" t="s">
        <v>29</v>
      </c>
      <c r="C21" s="28" t="s">
        <v>55</v>
      </c>
      <c r="D21" s="29" t="s">
        <v>45</v>
      </c>
      <c r="E21" s="29">
        <v>3</v>
      </c>
      <c r="F21" s="77"/>
      <c r="G21" s="8">
        <f t="shared" si="0"/>
        <v>0</v>
      </c>
    </row>
    <row r="22" spans="1:8" ht="20.100000000000001" customHeight="1" x14ac:dyDescent="0.25">
      <c r="A22" s="25">
        <f t="shared" si="2"/>
        <v>2.7000000000000006</v>
      </c>
      <c r="B22" s="26" t="s">
        <v>29</v>
      </c>
      <c r="C22" s="28" t="s">
        <v>99</v>
      </c>
      <c r="D22" s="29" t="s">
        <v>45</v>
      </c>
      <c r="E22" s="29">
        <v>4</v>
      </c>
      <c r="F22" s="77"/>
      <c r="G22" s="8">
        <f t="shared" ref="G22" si="4">F22*E22</f>
        <v>0</v>
      </c>
    </row>
    <row r="23" spans="1:8" ht="20.100000000000001" customHeight="1" x14ac:dyDescent="0.25">
      <c r="A23" s="25">
        <f t="shared" ref="A23" si="5">A22+0.1</f>
        <v>2.8000000000000007</v>
      </c>
      <c r="B23" s="26" t="s">
        <v>29</v>
      </c>
      <c r="C23" s="28" t="s">
        <v>79</v>
      </c>
      <c r="D23" s="29" t="s">
        <v>14</v>
      </c>
      <c r="E23" s="29">
        <v>5</v>
      </c>
      <c r="F23" s="77"/>
      <c r="G23" s="8">
        <f t="shared" si="0"/>
        <v>0</v>
      </c>
    </row>
    <row r="24" spans="1:8" ht="20.100000000000001" customHeight="1" x14ac:dyDescent="0.25">
      <c r="A24" s="27"/>
      <c r="B24" s="30"/>
      <c r="C24" s="32"/>
      <c r="D24" s="29"/>
      <c r="E24" s="30"/>
      <c r="F24" s="1" t="s">
        <v>15</v>
      </c>
      <c r="G24" s="5">
        <f>SUM(G16:G23)</f>
        <v>0</v>
      </c>
      <c r="H24" s="33"/>
    </row>
    <row r="25" spans="1:8" ht="20.100000000000001" customHeight="1" x14ac:dyDescent="0.25">
      <c r="A25" s="24">
        <v>3</v>
      </c>
      <c r="B25" s="86" t="s">
        <v>44</v>
      </c>
      <c r="C25" s="86"/>
      <c r="D25" s="86"/>
      <c r="E25" s="86"/>
      <c r="F25" s="86"/>
      <c r="G25" s="86"/>
    </row>
    <row r="26" spans="1:8" ht="20.100000000000001" customHeight="1" x14ac:dyDescent="0.25">
      <c r="A26" s="26">
        <f>A25+0.1</f>
        <v>3.1</v>
      </c>
      <c r="B26" s="30" t="s">
        <v>46</v>
      </c>
      <c r="C26" s="32" t="s">
        <v>56</v>
      </c>
      <c r="D26" s="26" t="s">
        <v>14</v>
      </c>
      <c r="E26" s="26">
        <v>3</v>
      </c>
      <c r="F26" s="77"/>
      <c r="G26" s="7">
        <f t="shared" ref="G26:G27" si="6">E26*F26</f>
        <v>0</v>
      </c>
    </row>
    <row r="27" spans="1:8" ht="20.100000000000001" customHeight="1" x14ac:dyDescent="0.25">
      <c r="A27" s="26">
        <f>A26+0.1</f>
        <v>3.2</v>
      </c>
      <c r="B27" s="30" t="s">
        <v>46</v>
      </c>
      <c r="C27" s="32" t="s">
        <v>57</v>
      </c>
      <c r="D27" s="26" t="s">
        <v>14</v>
      </c>
      <c r="E27" s="26">
        <v>1</v>
      </c>
      <c r="F27" s="77"/>
      <c r="G27" s="7">
        <f t="shared" si="6"/>
        <v>0</v>
      </c>
    </row>
    <row r="28" spans="1:8" ht="20.100000000000001" customHeight="1" x14ac:dyDescent="0.25">
      <c r="A28" s="26">
        <f>A27+0.1</f>
        <v>3.3000000000000003</v>
      </c>
      <c r="B28" s="30" t="s">
        <v>46</v>
      </c>
      <c r="C28" s="32" t="s">
        <v>94</v>
      </c>
      <c r="D28" s="26" t="s">
        <v>14</v>
      </c>
      <c r="E28" s="26">
        <v>1</v>
      </c>
      <c r="F28" s="77"/>
      <c r="G28" s="7">
        <f t="shared" ref="G28" si="7">E28*F28</f>
        <v>0</v>
      </c>
    </row>
    <row r="29" spans="1:8" ht="20.100000000000001" customHeight="1" x14ac:dyDescent="0.25">
      <c r="A29" s="27"/>
      <c r="B29" s="30"/>
      <c r="C29" s="32"/>
      <c r="D29" s="29"/>
      <c r="E29" s="30"/>
      <c r="F29" s="1" t="s">
        <v>15</v>
      </c>
      <c r="G29" s="5">
        <f>SUM(G26:G28)</f>
        <v>0</v>
      </c>
      <c r="H29" s="34"/>
    </row>
    <row r="30" spans="1:8" ht="20.100000000000001" customHeight="1" x14ac:dyDescent="0.25">
      <c r="A30" s="24">
        <v>4</v>
      </c>
      <c r="B30" s="86" t="s">
        <v>39</v>
      </c>
      <c r="C30" s="86"/>
      <c r="D30" s="86"/>
      <c r="E30" s="86"/>
      <c r="F30" s="86"/>
      <c r="G30" s="86"/>
    </row>
    <row r="31" spans="1:8" ht="20.100000000000001" customHeight="1" x14ac:dyDescent="0.25">
      <c r="A31" s="26">
        <f t="shared" ref="A31:A33" si="8">A30+0.1</f>
        <v>4.0999999999999996</v>
      </c>
      <c r="B31" s="26" t="s">
        <v>21</v>
      </c>
      <c r="C31" s="28" t="s">
        <v>123</v>
      </c>
      <c r="D31" s="29" t="s">
        <v>11</v>
      </c>
      <c r="E31" s="30">
        <v>1310</v>
      </c>
      <c r="F31" s="77"/>
      <c r="G31" s="4">
        <f t="shared" ref="G31:G32" si="9">E31*F31</f>
        <v>0</v>
      </c>
    </row>
    <row r="32" spans="1:8" ht="20.100000000000001" customHeight="1" x14ac:dyDescent="0.25">
      <c r="A32" s="26">
        <f t="shared" si="8"/>
        <v>4.1999999999999993</v>
      </c>
      <c r="B32" s="26" t="s">
        <v>21</v>
      </c>
      <c r="C32" s="27" t="s">
        <v>65</v>
      </c>
      <c r="D32" s="26" t="s">
        <v>11</v>
      </c>
      <c r="E32" s="26">
        <v>50</v>
      </c>
      <c r="F32" s="77"/>
      <c r="G32" s="3">
        <f t="shared" si="9"/>
        <v>0</v>
      </c>
    </row>
    <row r="33" spans="1:8" ht="20.100000000000001" customHeight="1" x14ac:dyDescent="0.25">
      <c r="A33" s="26">
        <f t="shared" si="8"/>
        <v>4.2999999999999989</v>
      </c>
      <c r="B33" s="26" t="s">
        <v>21</v>
      </c>
      <c r="C33" s="27" t="s">
        <v>64</v>
      </c>
      <c r="D33" s="26" t="s">
        <v>11</v>
      </c>
      <c r="E33" s="26">
        <v>50</v>
      </c>
      <c r="F33" s="77"/>
      <c r="G33" s="3">
        <f t="shared" ref="G33" si="10">E33*F33</f>
        <v>0</v>
      </c>
    </row>
    <row r="34" spans="1:8" ht="20.100000000000001" customHeight="1" x14ac:dyDescent="0.25">
      <c r="A34" s="27"/>
      <c r="B34" s="30"/>
      <c r="C34" s="32"/>
      <c r="D34" s="29"/>
      <c r="E34" s="30"/>
      <c r="F34" s="1" t="s">
        <v>15</v>
      </c>
      <c r="G34" s="5">
        <f>SUM(G31:G33)</f>
        <v>0</v>
      </c>
      <c r="H34" s="33"/>
    </row>
    <row r="35" spans="1:8" ht="20.100000000000001" customHeight="1" x14ac:dyDescent="0.25">
      <c r="A35" s="24">
        <v>5</v>
      </c>
      <c r="B35" s="86" t="s">
        <v>51</v>
      </c>
      <c r="C35" s="86"/>
      <c r="D35" s="86"/>
      <c r="E35" s="86"/>
      <c r="F35" s="86"/>
      <c r="G35" s="86"/>
    </row>
    <row r="36" spans="1:8" ht="20.100000000000001" customHeight="1" x14ac:dyDescent="0.25">
      <c r="A36" s="25">
        <f t="shared" ref="A36" si="11">A35+0.1</f>
        <v>5.0999999999999996</v>
      </c>
      <c r="B36" s="26" t="s">
        <v>34</v>
      </c>
      <c r="C36" s="27" t="s">
        <v>38</v>
      </c>
      <c r="D36" s="26" t="s">
        <v>10</v>
      </c>
      <c r="E36" s="26">
        <v>2240</v>
      </c>
      <c r="F36" s="77"/>
      <c r="G36" s="3">
        <f>E36*F36</f>
        <v>0</v>
      </c>
    </row>
    <row r="37" spans="1:8" ht="20.100000000000001" customHeight="1" x14ac:dyDescent="0.25">
      <c r="A37" s="25">
        <f>A36+0.1</f>
        <v>5.1999999999999993</v>
      </c>
      <c r="B37" s="26" t="s">
        <v>23</v>
      </c>
      <c r="C37" s="28" t="s">
        <v>67</v>
      </c>
      <c r="D37" s="29" t="s">
        <v>10</v>
      </c>
      <c r="E37" s="30">
        <v>1835</v>
      </c>
      <c r="F37" s="77"/>
      <c r="G37" s="3">
        <f t="shared" ref="G37:G50" si="12">E37*F37</f>
        <v>0</v>
      </c>
    </row>
    <row r="38" spans="1:8" ht="20.100000000000001" customHeight="1" x14ac:dyDescent="0.25">
      <c r="A38" s="25">
        <f t="shared" ref="A38:A44" si="13">A37+0.1</f>
        <v>5.2999999999999989</v>
      </c>
      <c r="B38" s="26" t="s">
        <v>22</v>
      </c>
      <c r="C38" s="32" t="s">
        <v>68</v>
      </c>
      <c r="D38" s="29" t="s">
        <v>10</v>
      </c>
      <c r="E38" s="35">
        <v>1935</v>
      </c>
      <c r="F38" s="77"/>
      <c r="G38" s="3">
        <f t="shared" si="12"/>
        <v>0</v>
      </c>
    </row>
    <row r="39" spans="1:8" ht="20.100000000000001" customHeight="1" x14ac:dyDescent="0.25">
      <c r="A39" s="25">
        <f t="shared" si="13"/>
        <v>5.3999999999999986</v>
      </c>
      <c r="B39" s="26" t="s">
        <v>30</v>
      </c>
      <c r="C39" s="32" t="s">
        <v>66</v>
      </c>
      <c r="D39" s="29" t="s">
        <v>10</v>
      </c>
      <c r="E39" s="35">
        <v>1935</v>
      </c>
      <c r="F39" s="77"/>
      <c r="G39" s="3">
        <f t="shared" si="12"/>
        <v>0</v>
      </c>
    </row>
    <row r="40" spans="1:8" ht="20.100000000000001" customHeight="1" x14ac:dyDescent="0.25">
      <c r="A40" s="25">
        <f t="shared" si="13"/>
        <v>5.4999999999999982</v>
      </c>
      <c r="B40" s="26" t="s">
        <v>22</v>
      </c>
      <c r="C40" s="32" t="s">
        <v>80</v>
      </c>
      <c r="D40" s="29" t="s">
        <v>10</v>
      </c>
      <c r="E40" s="35">
        <f>E17</f>
        <v>390</v>
      </c>
      <c r="F40" s="77"/>
      <c r="G40" s="3">
        <f t="shared" si="12"/>
        <v>0</v>
      </c>
    </row>
    <row r="41" spans="1:8" ht="29.25" x14ac:dyDescent="0.25">
      <c r="A41" s="25">
        <f t="shared" si="13"/>
        <v>5.5999999999999979</v>
      </c>
      <c r="B41" s="26" t="s">
        <v>30</v>
      </c>
      <c r="C41" s="28" t="s">
        <v>81</v>
      </c>
      <c r="D41" s="29" t="s">
        <v>10</v>
      </c>
      <c r="E41" s="35">
        <f>E40</f>
        <v>390</v>
      </c>
      <c r="F41" s="77"/>
      <c r="G41" s="3">
        <f t="shared" si="12"/>
        <v>0</v>
      </c>
    </row>
    <row r="42" spans="1:8" ht="20.100000000000001" customHeight="1" x14ac:dyDescent="0.25">
      <c r="A42" s="25">
        <f t="shared" si="13"/>
        <v>5.6999999999999975</v>
      </c>
      <c r="B42" s="26" t="s">
        <v>32</v>
      </c>
      <c r="C42" s="28" t="s">
        <v>16</v>
      </c>
      <c r="D42" s="29" t="s">
        <v>6</v>
      </c>
      <c r="E42" s="30">
        <v>1</v>
      </c>
      <c r="F42" s="77"/>
      <c r="G42" s="3">
        <f t="shared" si="12"/>
        <v>0</v>
      </c>
    </row>
    <row r="43" spans="1:8" ht="20.100000000000001" customHeight="1" x14ac:dyDescent="0.25">
      <c r="A43" s="25">
        <f t="shared" si="13"/>
        <v>5.7999999999999972</v>
      </c>
      <c r="B43" s="30" t="s">
        <v>69</v>
      </c>
      <c r="C43" s="28" t="s">
        <v>95</v>
      </c>
      <c r="D43" s="29" t="s">
        <v>5</v>
      </c>
      <c r="E43" s="30">
        <v>85</v>
      </c>
      <c r="F43" s="77"/>
      <c r="G43" s="3">
        <f t="shared" si="12"/>
        <v>0</v>
      </c>
    </row>
    <row r="44" spans="1:8" ht="20.100000000000001" customHeight="1" x14ac:dyDescent="0.25">
      <c r="A44" s="25">
        <f t="shared" si="13"/>
        <v>5.8999999999999968</v>
      </c>
      <c r="B44" s="30" t="s">
        <v>69</v>
      </c>
      <c r="C44" s="28" t="s">
        <v>118</v>
      </c>
      <c r="D44" s="29" t="s">
        <v>33</v>
      </c>
      <c r="E44" s="30">
        <v>19</v>
      </c>
      <c r="F44" s="77"/>
      <c r="G44" s="3">
        <f t="shared" si="12"/>
        <v>0</v>
      </c>
    </row>
    <row r="45" spans="1:8" ht="20.100000000000001" customHeight="1" x14ac:dyDescent="0.25">
      <c r="A45" s="71">
        <v>5.0999999999999996</v>
      </c>
      <c r="B45" s="30" t="s">
        <v>69</v>
      </c>
      <c r="C45" s="28" t="s">
        <v>96</v>
      </c>
      <c r="D45" s="29" t="s">
        <v>33</v>
      </c>
      <c r="E45" s="30">
        <v>1</v>
      </c>
      <c r="F45" s="77"/>
      <c r="G45" s="3">
        <f t="shared" si="12"/>
        <v>0</v>
      </c>
    </row>
    <row r="46" spans="1:8" ht="20.100000000000001" customHeight="1" x14ac:dyDescent="0.25">
      <c r="A46" s="71">
        <f t="shared" ref="A46:A50" si="14">A45+0.01</f>
        <v>5.1099999999999994</v>
      </c>
      <c r="B46" s="30" t="s">
        <v>69</v>
      </c>
      <c r="C46" s="28" t="s">
        <v>97</v>
      </c>
      <c r="D46" s="29" t="s">
        <v>33</v>
      </c>
      <c r="E46" s="30">
        <v>3</v>
      </c>
      <c r="F46" s="77"/>
      <c r="G46" s="3">
        <f t="shared" si="12"/>
        <v>0</v>
      </c>
    </row>
    <row r="47" spans="1:8" ht="20.100000000000001" customHeight="1" x14ac:dyDescent="0.25">
      <c r="A47" s="71">
        <f t="shared" si="14"/>
        <v>5.1199999999999992</v>
      </c>
      <c r="B47" s="30" t="s">
        <v>69</v>
      </c>
      <c r="C47" s="28" t="s">
        <v>98</v>
      </c>
      <c r="D47" s="29" t="s">
        <v>33</v>
      </c>
      <c r="E47" s="30">
        <v>3</v>
      </c>
      <c r="F47" s="77"/>
      <c r="G47" s="3">
        <f t="shared" si="12"/>
        <v>0</v>
      </c>
    </row>
    <row r="48" spans="1:8" ht="20.100000000000001" customHeight="1" x14ac:dyDescent="0.25">
      <c r="A48" s="71">
        <f t="shared" si="14"/>
        <v>5.129999999999999</v>
      </c>
      <c r="B48" s="30" t="s">
        <v>69</v>
      </c>
      <c r="C48" s="28" t="s">
        <v>100</v>
      </c>
      <c r="D48" s="29" t="s">
        <v>33</v>
      </c>
      <c r="E48" s="30">
        <v>4</v>
      </c>
      <c r="F48" s="77"/>
      <c r="G48" s="3">
        <f t="shared" si="12"/>
        <v>0</v>
      </c>
    </row>
    <row r="49" spans="1:8" ht="20.100000000000001" customHeight="1" x14ac:dyDescent="0.25">
      <c r="A49" s="71">
        <f t="shared" si="14"/>
        <v>5.1399999999999988</v>
      </c>
      <c r="B49" s="30" t="s">
        <v>69</v>
      </c>
      <c r="C49" s="28" t="s">
        <v>101</v>
      </c>
      <c r="D49" s="29" t="s">
        <v>33</v>
      </c>
      <c r="E49" s="30">
        <v>2</v>
      </c>
      <c r="F49" s="77"/>
      <c r="G49" s="3">
        <f t="shared" si="12"/>
        <v>0</v>
      </c>
    </row>
    <row r="50" spans="1:8" ht="20.100000000000001" customHeight="1" x14ac:dyDescent="0.25">
      <c r="A50" s="71">
        <f t="shared" si="14"/>
        <v>5.1499999999999986</v>
      </c>
      <c r="B50" s="30" t="s">
        <v>69</v>
      </c>
      <c r="C50" s="28" t="s">
        <v>102</v>
      </c>
      <c r="D50" s="29" t="s">
        <v>33</v>
      </c>
      <c r="E50" s="30">
        <v>1</v>
      </c>
      <c r="F50" s="77"/>
      <c r="G50" s="3">
        <f t="shared" si="12"/>
        <v>0</v>
      </c>
    </row>
    <row r="51" spans="1:8" s="37" customFormat="1" ht="20.100000000000001" customHeight="1" x14ac:dyDescent="0.25">
      <c r="A51" s="27"/>
      <c r="B51" s="30"/>
      <c r="C51" s="32"/>
      <c r="D51" s="29"/>
      <c r="E51" s="30"/>
      <c r="F51" s="1" t="s">
        <v>15</v>
      </c>
      <c r="G51" s="5">
        <f>SUM(G36:G50)</f>
        <v>0</v>
      </c>
      <c r="H51" s="36"/>
    </row>
    <row r="52" spans="1:8" ht="20.100000000000001" customHeight="1" x14ac:dyDescent="0.25">
      <c r="A52" s="24">
        <v>6</v>
      </c>
      <c r="B52" s="86" t="s">
        <v>103</v>
      </c>
      <c r="C52" s="86"/>
      <c r="D52" s="86"/>
      <c r="E52" s="86"/>
      <c r="F52" s="86"/>
      <c r="G52" s="86"/>
    </row>
    <row r="53" spans="1:8" ht="20.100000000000001" customHeight="1" x14ac:dyDescent="0.25">
      <c r="A53" s="25">
        <f t="shared" ref="A53:A61" si="15">A52+0.1</f>
        <v>6.1</v>
      </c>
      <c r="B53" s="26" t="s">
        <v>111</v>
      </c>
      <c r="C53" s="73" t="s">
        <v>104</v>
      </c>
      <c r="D53" s="29" t="s">
        <v>10</v>
      </c>
      <c r="E53" s="29">
        <v>100</v>
      </c>
      <c r="F53" s="77"/>
      <c r="G53" s="8">
        <f>F53*E53</f>
        <v>0</v>
      </c>
    </row>
    <row r="54" spans="1:8" s="31" customFormat="1" ht="20.100000000000001" customHeight="1" x14ac:dyDescent="0.25">
      <c r="A54" s="25">
        <f t="shared" si="15"/>
        <v>6.1999999999999993</v>
      </c>
      <c r="B54" s="26" t="s">
        <v>49</v>
      </c>
      <c r="C54" s="27" t="s">
        <v>109</v>
      </c>
      <c r="D54" s="29" t="s">
        <v>33</v>
      </c>
      <c r="E54" s="29">
        <v>4</v>
      </c>
      <c r="F54" s="77"/>
      <c r="G54" s="8">
        <f t="shared" ref="G54:G65" si="16">F54*E54</f>
        <v>0</v>
      </c>
    </row>
    <row r="55" spans="1:8" s="31" customFormat="1" ht="20.100000000000001" customHeight="1" x14ac:dyDescent="0.25">
      <c r="A55" s="25">
        <f t="shared" si="15"/>
        <v>6.2999999999999989</v>
      </c>
      <c r="B55" s="26" t="s">
        <v>49</v>
      </c>
      <c r="C55" s="27" t="s">
        <v>110</v>
      </c>
      <c r="D55" s="29" t="s">
        <v>33</v>
      </c>
      <c r="E55" s="29">
        <v>2</v>
      </c>
      <c r="F55" s="77"/>
      <c r="G55" s="8">
        <f t="shared" si="16"/>
        <v>0</v>
      </c>
    </row>
    <row r="56" spans="1:8" s="31" customFormat="1" ht="20.100000000000001" customHeight="1" x14ac:dyDescent="0.25">
      <c r="A56" s="25">
        <f t="shared" si="15"/>
        <v>6.3999999999999986</v>
      </c>
      <c r="B56" s="26" t="s">
        <v>49</v>
      </c>
      <c r="C56" s="27" t="s">
        <v>70</v>
      </c>
      <c r="D56" s="29" t="s">
        <v>14</v>
      </c>
      <c r="E56" s="29">
        <v>6</v>
      </c>
      <c r="F56" s="77"/>
      <c r="G56" s="8">
        <f t="shared" si="16"/>
        <v>0</v>
      </c>
    </row>
    <row r="57" spans="1:8" s="31" customFormat="1" ht="20.100000000000001" customHeight="1" x14ac:dyDescent="0.25">
      <c r="A57" s="25">
        <f t="shared" si="15"/>
        <v>6.4999999999999982</v>
      </c>
      <c r="B57" s="26" t="s">
        <v>49</v>
      </c>
      <c r="C57" s="28" t="s">
        <v>112</v>
      </c>
      <c r="D57" s="29" t="s">
        <v>33</v>
      </c>
      <c r="E57" s="29">
        <v>2</v>
      </c>
      <c r="F57" s="77"/>
      <c r="G57" s="8">
        <f t="shared" si="16"/>
        <v>0</v>
      </c>
    </row>
    <row r="58" spans="1:8" s="31" customFormat="1" ht="20.100000000000001" customHeight="1" x14ac:dyDescent="0.25">
      <c r="A58" s="25">
        <f t="shared" si="15"/>
        <v>6.5999999999999979</v>
      </c>
      <c r="B58" s="26" t="s">
        <v>49</v>
      </c>
      <c r="C58" s="28" t="s">
        <v>113</v>
      </c>
      <c r="D58" s="29" t="s">
        <v>33</v>
      </c>
      <c r="E58" s="29">
        <v>2</v>
      </c>
      <c r="F58" s="77"/>
      <c r="G58" s="8">
        <f t="shared" si="16"/>
        <v>0</v>
      </c>
    </row>
    <row r="59" spans="1:8" s="31" customFormat="1" ht="20.100000000000001" customHeight="1" x14ac:dyDescent="0.25">
      <c r="A59" s="25">
        <f t="shared" si="15"/>
        <v>6.6999999999999975</v>
      </c>
      <c r="B59" s="26" t="s">
        <v>49</v>
      </c>
      <c r="C59" s="28" t="s">
        <v>114</v>
      </c>
      <c r="D59" s="29" t="s">
        <v>33</v>
      </c>
      <c r="E59" s="29">
        <v>2</v>
      </c>
      <c r="F59" s="77"/>
      <c r="G59" s="8">
        <f t="shared" si="16"/>
        <v>0</v>
      </c>
    </row>
    <row r="60" spans="1:8" s="31" customFormat="1" x14ac:dyDescent="0.25">
      <c r="A60" s="25">
        <f t="shared" si="15"/>
        <v>6.7999999999999972</v>
      </c>
      <c r="B60" s="26" t="s">
        <v>52</v>
      </c>
      <c r="C60" s="73" t="s">
        <v>125</v>
      </c>
      <c r="D60" s="29" t="s">
        <v>6</v>
      </c>
      <c r="E60" s="29">
        <v>1</v>
      </c>
      <c r="F60" s="77"/>
      <c r="G60" s="8">
        <f t="shared" si="16"/>
        <v>0</v>
      </c>
    </row>
    <row r="61" spans="1:8" s="31" customFormat="1" x14ac:dyDescent="0.25">
      <c r="A61" s="25">
        <f t="shared" si="15"/>
        <v>6.8999999999999968</v>
      </c>
      <c r="B61" s="26" t="s">
        <v>52</v>
      </c>
      <c r="C61" s="73" t="s">
        <v>124</v>
      </c>
      <c r="D61" s="29" t="s">
        <v>11</v>
      </c>
      <c r="E61" s="29">
        <v>55</v>
      </c>
      <c r="F61" s="77"/>
      <c r="G61" s="8">
        <f t="shared" si="16"/>
        <v>0</v>
      </c>
    </row>
    <row r="62" spans="1:8" s="31" customFormat="1" ht="20.100000000000001" customHeight="1" x14ac:dyDescent="0.25">
      <c r="A62" s="71">
        <v>6.1</v>
      </c>
      <c r="B62" s="26" t="s">
        <v>52</v>
      </c>
      <c r="C62" s="28" t="s">
        <v>116</v>
      </c>
      <c r="D62" s="29" t="s">
        <v>6</v>
      </c>
      <c r="E62" s="29">
        <v>1</v>
      </c>
      <c r="F62" s="77"/>
      <c r="G62" s="8">
        <f t="shared" si="16"/>
        <v>0</v>
      </c>
    </row>
    <row r="63" spans="1:8" s="31" customFormat="1" ht="20.100000000000001" customHeight="1" x14ac:dyDescent="0.25">
      <c r="A63" s="71">
        <f>A62+0.01</f>
        <v>6.1099999999999994</v>
      </c>
      <c r="B63" s="26" t="s">
        <v>52</v>
      </c>
      <c r="C63" s="28" t="s">
        <v>60</v>
      </c>
      <c r="D63" s="29" t="s">
        <v>6</v>
      </c>
      <c r="E63" s="29">
        <v>1</v>
      </c>
      <c r="F63" s="77"/>
      <c r="G63" s="8">
        <f t="shared" si="16"/>
        <v>0</v>
      </c>
    </row>
    <row r="64" spans="1:8" s="31" customFormat="1" ht="43.5" x14ac:dyDescent="0.25">
      <c r="A64" s="71">
        <f>A63+0.01</f>
        <v>6.1199999999999992</v>
      </c>
      <c r="B64" s="26" t="s">
        <v>53</v>
      </c>
      <c r="C64" s="28" t="s">
        <v>126</v>
      </c>
      <c r="D64" s="29" t="s">
        <v>6</v>
      </c>
      <c r="E64" s="29">
        <v>1</v>
      </c>
      <c r="F64" s="77"/>
      <c r="G64" s="8">
        <f t="shared" si="16"/>
        <v>0</v>
      </c>
    </row>
    <row r="65" spans="1:8" s="31" customFormat="1" ht="20.100000000000001" customHeight="1" x14ac:dyDescent="0.25">
      <c r="A65" s="71">
        <f>A64+0.01</f>
        <v>6.129999999999999</v>
      </c>
      <c r="B65" s="26" t="s">
        <v>53</v>
      </c>
      <c r="C65" s="32" t="s">
        <v>71</v>
      </c>
      <c r="D65" s="29" t="s">
        <v>5</v>
      </c>
      <c r="E65" s="72">
        <v>20</v>
      </c>
      <c r="F65" s="77"/>
      <c r="G65" s="8">
        <f t="shared" si="16"/>
        <v>0</v>
      </c>
    </row>
    <row r="66" spans="1:8" s="37" customFormat="1" ht="20.100000000000001" customHeight="1" x14ac:dyDescent="0.25">
      <c r="A66" s="27"/>
      <c r="B66" s="30"/>
      <c r="C66" s="32"/>
      <c r="D66" s="29"/>
      <c r="E66" s="30"/>
      <c r="F66" s="1" t="s">
        <v>15</v>
      </c>
      <c r="G66" s="5">
        <f>SUM(G53:G65)</f>
        <v>0</v>
      </c>
      <c r="H66" s="36"/>
    </row>
    <row r="67" spans="1:8" ht="20.100000000000001" customHeight="1" x14ac:dyDescent="0.25">
      <c r="A67" s="24">
        <v>7</v>
      </c>
      <c r="B67" s="87" t="s">
        <v>24</v>
      </c>
      <c r="C67" s="87"/>
      <c r="D67" s="87"/>
      <c r="E67" s="87"/>
      <c r="F67" s="87"/>
      <c r="G67" s="87"/>
    </row>
    <row r="68" spans="1:8" ht="20.100000000000001" customHeight="1" x14ac:dyDescent="0.25">
      <c r="A68" s="25">
        <f>A67+0.1</f>
        <v>7.1</v>
      </c>
      <c r="B68" s="26" t="s">
        <v>28</v>
      </c>
      <c r="C68" s="32" t="s">
        <v>61</v>
      </c>
      <c r="D68" s="30" t="s">
        <v>5</v>
      </c>
      <c r="E68" s="30">
        <v>113</v>
      </c>
      <c r="F68" s="77"/>
      <c r="G68" s="4">
        <f>F68*E68</f>
        <v>0</v>
      </c>
    </row>
    <row r="69" spans="1:8" ht="20.100000000000001" customHeight="1" x14ac:dyDescent="0.25">
      <c r="A69" s="25">
        <f>A68+0.1</f>
        <v>7.1999999999999993</v>
      </c>
      <c r="B69" s="26" t="s">
        <v>28</v>
      </c>
      <c r="C69" s="32" t="s">
        <v>40</v>
      </c>
      <c r="D69" s="30" t="s">
        <v>5</v>
      </c>
      <c r="E69" s="30">
        <v>16</v>
      </c>
      <c r="F69" s="77"/>
      <c r="G69" s="4">
        <f t="shared" ref="G69:G76" si="17">F69*E69</f>
        <v>0</v>
      </c>
    </row>
    <row r="70" spans="1:8" ht="20.100000000000001" customHeight="1" x14ac:dyDescent="0.25">
      <c r="A70" s="25">
        <f t="shared" ref="A70:A76" si="18">A69+0.1</f>
        <v>7.2999999999999989</v>
      </c>
      <c r="B70" s="26" t="s">
        <v>28</v>
      </c>
      <c r="C70" s="32" t="s">
        <v>41</v>
      </c>
      <c r="D70" s="30" t="s">
        <v>14</v>
      </c>
      <c r="E70" s="30">
        <v>1</v>
      </c>
      <c r="F70" s="77"/>
      <c r="G70" s="4">
        <f t="shared" si="17"/>
        <v>0</v>
      </c>
    </row>
    <row r="71" spans="1:8" ht="20.100000000000001" customHeight="1" x14ac:dyDescent="0.25">
      <c r="A71" s="25">
        <f t="shared" si="18"/>
        <v>7.3999999999999986</v>
      </c>
      <c r="B71" s="26" t="s">
        <v>28</v>
      </c>
      <c r="C71" s="32" t="s">
        <v>127</v>
      </c>
      <c r="D71" s="30" t="s">
        <v>14</v>
      </c>
      <c r="E71" s="30">
        <v>9</v>
      </c>
      <c r="F71" s="77"/>
      <c r="G71" s="4">
        <f t="shared" si="17"/>
        <v>0</v>
      </c>
    </row>
    <row r="72" spans="1:8" ht="20.100000000000001" customHeight="1" x14ac:dyDescent="0.25">
      <c r="A72" s="25">
        <f t="shared" si="18"/>
        <v>7.4999999999999982</v>
      </c>
      <c r="B72" s="26" t="s">
        <v>28</v>
      </c>
      <c r="C72" s="32" t="s">
        <v>50</v>
      </c>
      <c r="D72" s="30" t="s">
        <v>14</v>
      </c>
      <c r="E72" s="30">
        <v>1</v>
      </c>
      <c r="F72" s="77"/>
      <c r="G72" s="4">
        <f t="shared" si="17"/>
        <v>0</v>
      </c>
    </row>
    <row r="73" spans="1:8" s="40" customFormat="1" ht="28.5" x14ac:dyDescent="0.2">
      <c r="A73" s="38">
        <f t="shared" si="18"/>
        <v>7.5999999999999979</v>
      </c>
      <c r="B73" s="29" t="s">
        <v>28</v>
      </c>
      <c r="C73" s="39" t="s">
        <v>72</v>
      </c>
      <c r="D73" s="29" t="s">
        <v>14</v>
      </c>
      <c r="E73" s="29">
        <v>2</v>
      </c>
      <c r="F73" s="77"/>
      <c r="G73" s="4">
        <f t="shared" si="17"/>
        <v>0</v>
      </c>
    </row>
    <row r="74" spans="1:8" ht="20.100000000000001" customHeight="1" x14ac:dyDescent="0.25">
      <c r="A74" s="25">
        <f t="shared" si="18"/>
        <v>7.6999999999999975</v>
      </c>
      <c r="B74" s="26" t="s">
        <v>28</v>
      </c>
      <c r="C74" s="28" t="s">
        <v>73</v>
      </c>
      <c r="D74" s="30" t="s">
        <v>6</v>
      </c>
      <c r="E74" s="30">
        <v>1</v>
      </c>
      <c r="F74" s="77"/>
      <c r="G74" s="4">
        <f t="shared" si="17"/>
        <v>0</v>
      </c>
    </row>
    <row r="75" spans="1:8" ht="20.100000000000001" customHeight="1" x14ac:dyDescent="0.25">
      <c r="A75" s="25">
        <f t="shared" si="18"/>
        <v>7.7999999999999972</v>
      </c>
      <c r="B75" s="26" t="s">
        <v>28</v>
      </c>
      <c r="C75" s="28" t="s">
        <v>135</v>
      </c>
      <c r="D75" s="30" t="s">
        <v>6</v>
      </c>
      <c r="E75" s="30">
        <v>1</v>
      </c>
      <c r="F75" s="77"/>
      <c r="G75" s="4">
        <f t="shared" si="17"/>
        <v>0</v>
      </c>
    </row>
    <row r="76" spans="1:8" ht="20.100000000000001" customHeight="1" x14ac:dyDescent="0.25">
      <c r="A76" s="25">
        <f t="shared" si="18"/>
        <v>7.8999999999999968</v>
      </c>
      <c r="B76" s="26" t="s">
        <v>28</v>
      </c>
      <c r="C76" s="32" t="s">
        <v>74</v>
      </c>
      <c r="D76" s="30" t="s">
        <v>14</v>
      </c>
      <c r="E76" s="30">
        <v>1</v>
      </c>
      <c r="F76" s="77"/>
      <c r="G76" s="4">
        <f t="shared" si="17"/>
        <v>0</v>
      </c>
    </row>
    <row r="77" spans="1:8" x14ac:dyDescent="0.25">
      <c r="A77" s="41"/>
      <c r="B77" s="28"/>
      <c r="C77" s="28"/>
      <c r="D77" s="42"/>
      <c r="E77" s="43"/>
      <c r="F77" s="1" t="s">
        <v>15</v>
      </c>
      <c r="G77" s="5">
        <f>SUM(G68:G76)</f>
        <v>0</v>
      </c>
      <c r="H77" s="33"/>
    </row>
    <row r="78" spans="1:8" ht="21.6" customHeight="1" x14ac:dyDescent="0.25">
      <c r="A78" s="24">
        <v>8</v>
      </c>
      <c r="B78" s="83" t="s">
        <v>25</v>
      </c>
      <c r="C78" s="84"/>
      <c r="D78" s="84"/>
      <c r="E78" s="84"/>
      <c r="F78" s="84"/>
      <c r="G78" s="85"/>
    </row>
    <row r="79" spans="1:8" x14ac:dyDescent="0.25">
      <c r="A79" s="25">
        <f>A78+0.1</f>
        <v>8.1</v>
      </c>
      <c r="B79" s="44" t="s">
        <v>27</v>
      </c>
      <c r="C79" s="32" t="s">
        <v>128</v>
      </c>
      <c r="D79" s="29" t="s">
        <v>14</v>
      </c>
      <c r="E79" s="30">
        <v>5</v>
      </c>
      <c r="F79" s="77"/>
      <c r="G79" s="4">
        <f t="shared" ref="G79" si="19">F79*E79</f>
        <v>0</v>
      </c>
    </row>
    <row r="80" spans="1:8" ht="16.899999999999999" customHeight="1" x14ac:dyDescent="0.25">
      <c r="A80" s="45"/>
      <c r="B80" s="32"/>
      <c r="C80" s="32"/>
      <c r="D80" s="29"/>
      <c r="E80" s="30"/>
      <c r="F80" s="1" t="s">
        <v>15</v>
      </c>
      <c r="G80" s="5">
        <f>SUM(G79:G79)</f>
        <v>0</v>
      </c>
      <c r="H80" s="33"/>
    </row>
    <row r="81" spans="1:8" x14ac:dyDescent="0.25">
      <c r="A81" s="24">
        <v>9</v>
      </c>
      <c r="B81" s="83" t="s">
        <v>26</v>
      </c>
      <c r="C81" s="84"/>
      <c r="D81" s="84"/>
      <c r="E81" s="84"/>
      <c r="F81" s="84"/>
      <c r="G81" s="85"/>
    </row>
    <row r="82" spans="1:8" x14ac:dyDescent="0.25">
      <c r="A82" s="25">
        <f>A81+0.1</f>
        <v>9.1</v>
      </c>
      <c r="B82" s="44" t="s">
        <v>27</v>
      </c>
      <c r="C82" s="32" t="s">
        <v>77</v>
      </c>
      <c r="D82" s="29" t="s">
        <v>14</v>
      </c>
      <c r="E82" s="30">
        <v>3</v>
      </c>
      <c r="F82" s="77"/>
      <c r="G82" s="4">
        <f t="shared" ref="G82:G83" si="20">F82*E82</f>
        <v>0</v>
      </c>
    </row>
    <row r="83" spans="1:8" x14ac:dyDescent="0.25">
      <c r="A83" s="25">
        <f>A82+0.1</f>
        <v>9.1999999999999993</v>
      </c>
      <c r="B83" s="44" t="s">
        <v>27</v>
      </c>
      <c r="C83" s="32" t="s">
        <v>78</v>
      </c>
      <c r="D83" s="29" t="s">
        <v>33</v>
      </c>
      <c r="E83" s="30">
        <v>4</v>
      </c>
      <c r="F83" s="77"/>
      <c r="G83" s="4">
        <f t="shared" si="20"/>
        <v>0</v>
      </c>
    </row>
    <row r="84" spans="1:8" x14ac:dyDescent="0.25">
      <c r="A84" s="25">
        <f>A83+0.1</f>
        <v>9.2999999999999989</v>
      </c>
      <c r="B84" s="44" t="s">
        <v>27</v>
      </c>
      <c r="C84" s="32" t="s">
        <v>93</v>
      </c>
      <c r="D84" s="29" t="s">
        <v>5</v>
      </c>
      <c r="E84" s="30">
        <v>37</v>
      </c>
      <c r="F84" s="77"/>
      <c r="G84" s="4">
        <f t="shared" ref="G84" si="21">F84*E84</f>
        <v>0</v>
      </c>
    </row>
    <row r="85" spans="1:8" x14ac:dyDescent="0.25">
      <c r="A85" s="25">
        <f>A84+0.1</f>
        <v>9.3999999999999986</v>
      </c>
      <c r="B85" s="44" t="s">
        <v>27</v>
      </c>
      <c r="C85" s="32" t="s">
        <v>92</v>
      </c>
      <c r="D85" s="29" t="s">
        <v>5</v>
      </c>
      <c r="E85" s="30">
        <v>6</v>
      </c>
      <c r="F85" s="77"/>
      <c r="G85" s="4">
        <f t="shared" ref="G85" si="22">F85*E85</f>
        <v>0</v>
      </c>
    </row>
    <row r="86" spans="1:8" ht="16.149999999999999" customHeight="1" x14ac:dyDescent="0.25">
      <c r="A86" s="46"/>
      <c r="B86" s="32"/>
      <c r="C86" s="32"/>
      <c r="D86" s="29"/>
      <c r="E86" s="30"/>
      <c r="F86" s="1" t="s">
        <v>15</v>
      </c>
      <c r="G86" s="5">
        <f>SUM(G82:G85)</f>
        <v>0</v>
      </c>
      <c r="H86" s="33"/>
    </row>
    <row r="87" spans="1:8" x14ac:dyDescent="0.25">
      <c r="A87" s="47"/>
      <c r="B87" s="48"/>
      <c r="C87" s="48"/>
      <c r="D87" s="49"/>
      <c r="E87" s="50"/>
      <c r="F87" s="51"/>
      <c r="G87" s="9"/>
    </row>
    <row r="89" spans="1:8" ht="15.75" thickBot="1" x14ac:dyDescent="0.3">
      <c r="A89" s="52"/>
      <c r="B89" s="52"/>
      <c r="C89" s="52" t="s">
        <v>7</v>
      </c>
      <c r="D89" s="53"/>
      <c r="E89" s="54"/>
      <c r="F89" s="53"/>
      <c r="G89" s="53"/>
    </row>
    <row r="90" spans="1:8" x14ac:dyDescent="0.25">
      <c r="A90" s="55"/>
      <c r="B90" s="55"/>
      <c r="C90" s="55"/>
      <c r="D90" s="10"/>
      <c r="E90" s="11"/>
      <c r="F90" s="10"/>
      <c r="G90" s="10"/>
    </row>
    <row r="91" spans="1:8" x14ac:dyDescent="0.25">
      <c r="A91" s="56">
        <f>A9</f>
        <v>1</v>
      </c>
      <c r="B91" s="57"/>
      <c r="C91" s="58" t="str">
        <f>B9</f>
        <v>Division 01 - General Requirements</v>
      </c>
      <c r="D91" s="59"/>
      <c r="E91" s="11"/>
      <c r="F91" s="10"/>
      <c r="G91" s="75">
        <f>G14</f>
        <v>0</v>
      </c>
    </row>
    <row r="92" spans="1:8" x14ac:dyDescent="0.25">
      <c r="A92" s="56"/>
      <c r="B92" s="55"/>
      <c r="C92" s="55"/>
      <c r="D92" s="10"/>
      <c r="E92" s="11"/>
      <c r="F92" s="10"/>
      <c r="G92" s="10"/>
    </row>
    <row r="93" spans="1:8" x14ac:dyDescent="0.25">
      <c r="A93" s="56">
        <f>A15</f>
        <v>2</v>
      </c>
      <c r="B93" s="57"/>
      <c r="C93" s="60" t="str">
        <f>B15</f>
        <v xml:space="preserve">Division 03 - Concrete </v>
      </c>
      <c r="D93" s="61"/>
      <c r="E93" s="11"/>
      <c r="F93" s="10"/>
      <c r="G93" s="75">
        <f>G24</f>
        <v>0</v>
      </c>
    </row>
    <row r="94" spans="1:8" x14ac:dyDescent="0.25">
      <c r="A94" s="56"/>
      <c r="B94" s="55"/>
      <c r="C94" s="55"/>
      <c r="D94" s="10"/>
      <c r="E94" s="11"/>
      <c r="F94" s="10"/>
      <c r="G94" s="10"/>
    </row>
    <row r="95" spans="1:8" x14ac:dyDescent="0.25">
      <c r="A95" s="56">
        <f>A25</f>
        <v>3</v>
      </c>
      <c r="B95" s="57"/>
      <c r="C95" s="60" t="str">
        <f>B25</f>
        <v>Division 26 - Electrical</v>
      </c>
      <c r="D95" s="61"/>
      <c r="E95" s="11"/>
      <c r="F95" s="10"/>
      <c r="G95" s="75">
        <f>G29</f>
        <v>0</v>
      </c>
    </row>
    <row r="96" spans="1:8" x14ac:dyDescent="0.25">
      <c r="A96" s="56"/>
      <c r="B96" s="55"/>
      <c r="C96" s="55"/>
      <c r="D96" s="10"/>
      <c r="E96" s="11"/>
      <c r="F96" s="10"/>
      <c r="G96" s="10"/>
    </row>
    <row r="97" spans="1:8" x14ac:dyDescent="0.25">
      <c r="A97" s="56">
        <f>A30</f>
        <v>4</v>
      </c>
      <c r="B97" s="57"/>
      <c r="C97" s="60" t="str">
        <f>B30</f>
        <v>Division 31 - Earthworks</v>
      </c>
      <c r="D97" s="61"/>
      <c r="E97" s="11"/>
      <c r="F97" s="10"/>
      <c r="G97" s="75">
        <f>G34</f>
        <v>0</v>
      </c>
    </row>
    <row r="98" spans="1:8" x14ac:dyDescent="0.25">
      <c r="A98" s="56"/>
      <c r="B98" s="55"/>
      <c r="C98" s="55"/>
      <c r="D98" s="10"/>
      <c r="E98" s="11"/>
      <c r="F98" s="10"/>
      <c r="G98" s="62"/>
    </row>
    <row r="99" spans="1:8" x14ac:dyDescent="0.25">
      <c r="A99" s="56">
        <f>A35</f>
        <v>5</v>
      </c>
      <c r="B99" s="57"/>
      <c r="C99" s="60" t="str">
        <f>B35</f>
        <v>Division 32 - Roads and Site Improvements</v>
      </c>
      <c r="D99" s="10"/>
      <c r="E99" s="11"/>
      <c r="F99" s="10"/>
      <c r="G99" s="75">
        <f>G51</f>
        <v>0</v>
      </c>
    </row>
    <row r="100" spans="1:8" x14ac:dyDescent="0.25">
      <c r="A100" s="56"/>
      <c r="B100" s="55"/>
      <c r="C100" s="55"/>
      <c r="D100" s="10"/>
      <c r="E100" s="11"/>
      <c r="F100" s="10"/>
      <c r="G100" s="62"/>
    </row>
    <row r="101" spans="1:8" x14ac:dyDescent="0.25">
      <c r="A101" s="56">
        <f>A52</f>
        <v>6</v>
      </c>
      <c r="B101" s="57"/>
      <c r="C101" s="60" t="str">
        <f>B52</f>
        <v>Division 32 - Roads and Site Improvements (Landscaping)</v>
      </c>
      <c r="D101" s="10"/>
      <c r="E101" s="11"/>
      <c r="F101" s="10"/>
      <c r="G101" s="75">
        <f>G66</f>
        <v>0</v>
      </c>
    </row>
    <row r="102" spans="1:8" x14ac:dyDescent="0.25">
      <c r="A102" s="56"/>
      <c r="B102" s="57"/>
      <c r="C102" s="60"/>
      <c r="D102" s="10"/>
      <c r="E102" s="11"/>
      <c r="F102" s="10"/>
      <c r="G102" s="62"/>
    </row>
    <row r="103" spans="1:8" x14ac:dyDescent="0.25">
      <c r="A103" s="56">
        <f>A67</f>
        <v>7</v>
      </c>
      <c r="B103" s="50"/>
      <c r="C103" s="63" t="str">
        <f>B67</f>
        <v>Division 33 - Utilities ( Water Distribution Works)</v>
      </c>
      <c r="D103" s="10"/>
      <c r="E103" s="11"/>
      <c r="F103" s="10"/>
      <c r="G103" s="75">
        <f>G77</f>
        <v>0</v>
      </c>
    </row>
    <row r="104" spans="1:8" x14ac:dyDescent="0.25">
      <c r="A104" s="56"/>
      <c r="B104" s="55"/>
      <c r="C104" s="55"/>
      <c r="D104" s="10"/>
      <c r="E104" s="11"/>
      <c r="F104" s="10"/>
      <c r="G104" s="62"/>
    </row>
    <row r="105" spans="1:8" x14ac:dyDescent="0.25">
      <c r="A105" s="56">
        <f>A78</f>
        <v>8</v>
      </c>
      <c r="B105" s="50"/>
      <c r="C105" s="60" t="str">
        <f>B78</f>
        <v>Division 33 - Utilities (Sanitary Sewer Works)</v>
      </c>
      <c r="D105" s="10"/>
      <c r="E105" s="11"/>
      <c r="F105" s="10"/>
      <c r="G105" s="75">
        <f>G80</f>
        <v>0</v>
      </c>
    </row>
    <row r="106" spans="1:8" x14ac:dyDescent="0.25">
      <c r="A106" s="56"/>
      <c r="B106" s="55"/>
      <c r="C106" s="55"/>
      <c r="D106" s="10"/>
      <c r="E106" s="11"/>
      <c r="F106" s="10"/>
      <c r="G106" s="62"/>
    </row>
    <row r="107" spans="1:8" x14ac:dyDescent="0.25">
      <c r="A107" s="56">
        <f>A81</f>
        <v>9</v>
      </c>
      <c r="B107" s="50"/>
      <c r="C107" s="60" t="str">
        <f>B81</f>
        <v>Division 33 - Utilities (Storm Sewer Works)</v>
      </c>
      <c r="D107" s="10"/>
      <c r="E107" s="11"/>
      <c r="F107" s="10"/>
      <c r="G107" s="75">
        <f>G86</f>
        <v>0</v>
      </c>
    </row>
    <row r="108" spans="1:8" x14ac:dyDescent="0.25">
      <c r="A108" s="56"/>
      <c r="B108" s="55"/>
      <c r="C108" s="55"/>
      <c r="D108" s="10"/>
      <c r="E108" s="11"/>
      <c r="F108" s="10"/>
      <c r="G108" s="62"/>
    </row>
    <row r="109" spans="1:8" x14ac:dyDescent="0.25">
      <c r="A109" s="64"/>
      <c r="B109" s="55"/>
      <c r="C109" s="55"/>
      <c r="D109" s="10"/>
      <c r="E109" s="11"/>
      <c r="F109" s="10"/>
      <c r="G109" s="62"/>
    </row>
    <row r="110" spans="1:8" ht="15.75" thickBot="1" x14ac:dyDescent="0.3">
      <c r="A110" s="55"/>
      <c r="B110" s="55"/>
      <c r="C110" s="65" t="s">
        <v>8</v>
      </c>
      <c r="D110" s="10"/>
      <c r="E110" s="11"/>
      <c r="F110" s="10"/>
      <c r="G110" s="76">
        <f>SUM(G91:G108)</f>
        <v>0</v>
      </c>
      <c r="H110" s="33"/>
    </row>
    <row r="111" spans="1:8" ht="15.75" thickTop="1" x14ac:dyDescent="0.25">
      <c r="A111" s="55"/>
      <c r="B111" s="55"/>
      <c r="C111" s="65"/>
      <c r="D111" s="10"/>
      <c r="E111" s="11"/>
      <c r="F111" s="10"/>
      <c r="G111" s="62"/>
    </row>
    <row r="112" spans="1:8" x14ac:dyDescent="0.25">
      <c r="A112" s="10"/>
      <c r="B112" s="10"/>
      <c r="C112" s="11" t="s">
        <v>12</v>
      </c>
      <c r="D112" s="10"/>
      <c r="E112" s="11"/>
      <c r="F112" s="10"/>
      <c r="G112" s="75">
        <f>G110*0.05</f>
        <v>0</v>
      </c>
      <c r="H112" s="34"/>
    </row>
    <row r="113" spans="1:9" x14ac:dyDescent="0.25">
      <c r="A113" s="10"/>
      <c r="B113" s="10"/>
      <c r="C113" s="55"/>
      <c r="D113" s="10"/>
      <c r="E113" s="11"/>
      <c r="F113" s="10"/>
      <c r="G113" s="62"/>
    </row>
    <row r="114" spans="1:9" ht="15.75" thickBot="1" x14ac:dyDescent="0.3">
      <c r="A114" s="66"/>
      <c r="B114" s="66"/>
      <c r="C114" s="67" t="s">
        <v>9</v>
      </c>
      <c r="D114" s="66"/>
      <c r="E114" s="68"/>
      <c r="F114" s="66"/>
      <c r="G114" s="76">
        <f>G112+G110</f>
        <v>0</v>
      </c>
      <c r="H114" s="33"/>
      <c r="I114" s="34"/>
    </row>
    <row r="115" spans="1:9" ht="15.75" thickTop="1" x14ac:dyDescent="0.25">
      <c r="A115" s="66"/>
      <c r="B115" s="66"/>
      <c r="C115" s="67"/>
      <c r="D115" s="66"/>
      <c r="E115" s="68"/>
      <c r="F115" s="66"/>
      <c r="G115" s="69"/>
    </row>
    <row r="116" spans="1:9" x14ac:dyDescent="0.25">
      <c r="A116" s="10"/>
      <c r="B116" s="10"/>
      <c r="C116" s="10"/>
      <c r="D116" s="10"/>
      <c r="E116" s="11"/>
      <c r="F116" s="10"/>
      <c r="G116" s="62"/>
    </row>
    <row r="117" spans="1:9" x14ac:dyDescent="0.25">
      <c r="A117" s="10"/>
      <c r="B117" s="55"/>
      <c r="C117" s="10"/>
      <c r="D117" s="10"/>
      <c r="E117" s="11"/>
      <c r="F117" s="10"/>
      <c r="G117" s="62"/>
    </row>
    <row r="118" spans="1:9" x14ac:dyDescent="0.25">
      <c r="A118" s="10"/>
      <c r="B118" s="55"/>
      <c r="C118" s="10"/>
      <c r="D118" s="10"/>
      <c r="E118" s="11"/>
      <c r="F118" s="10"/>
      <c r="G118" s="62"/>
    </row>
    <row r="119" spans="1:9" x14ac:dyDescent="0.25">
      <c r="A119" s="10"/>
      <c r="B119" s="55"/>
      <c r="C119" s="10"/>
      <c r="D119" s="10"/>
      <c r="E119" s="11"/>
      <c r="F119" s="10"/>
      <c r="G119" s="62"/>
    </row>
    <row r="120" spans="1:9" x14ac:dyDescent="0.25">
      <c r="A120" s="10"/>
      <c r="B120" s="10"/>
      <c r="C120" s="10"/>
      <c r="D120" s="10"/>
      <c r="E120" s="11"/>
      <c r="F120" s="10"/>
      <c r="G120" s="62"/>
    </row>
    <row r="121" spans="1:9" x14ac:dyDescent="0.25">
      <c r="A121" s="10"/>
      <c r="B121" s="10"/>
      <c r="C121" s="10"/>
      <c r="D121" s="10"/>
      <c r="E121" s="11"/>
      <c r="F121" s="10"/>
      <c r="G121" s="62"/>
    </row>
    <row r="122" spans="1:9" x14ac:dyDescent="0.25">
      <c r="A122" s="10"/>
      <c r="B122" s="10"/>
      <c r="C122" s="10"/>
      <c r="D122" s="10"/>
      <c r="E122" s="11"/>
      <c r="F122" s="10"/>
      <c r="G122" s="62"/>
    </row>
    <row r="123" spans="1:9" x14ac:dyDescent="0.25">
      <c r="A123" s="10"/>
      <c r="B123" s="10"/>
      <c r="C123" s="10"/>
      <c r="D123" s="10"/>
      <c r="E123" s="11"/>
      <c r="F123" s="10"/>
      <c r="G123" s="62"/>
    </row>
    <row r="124" spans="1:9" x14ac:dyDescent="0.25">
      <c r="A124" s="10"/>
      <c r="B124" s="10"/>
      <c r="C124" s="10"/>
      <c r="D124" s="10"/>
      <c r="E124" s="11"/>
      <c r="F124" s="10"/>
      <c r="G124" s="62"/>
    </row>
    <row r="125" spans="1:9" x14ac:dyDescent="0.25">
      <c r="A125" s="10"/>
      <c r="B125" s="10"/>
      <c r="C125" s="10"/>
      <c r="D125" s="10"/>
      <c r="E125" s="11"/>
      <c r="F125" s="10"/>
      <c r="G125" s="62"/>
    </row>
    <row r="126" spans="1:9" x14ac:dyDescent="0.25">
      <c r="A126" s="10"/>
      <c r="B126" s="10"/>
      <c r="C126" s="10"/>
      <c r="D126" s="10"/>
      <c r="E126" s="11"/>
      <c r="F126" s="10"/>
      <c r="G126" s="62"/>
    </row>
    <row r="127" spans="1:9" x14ac:dyDescent="0.25">
      <c r="A127" s="10"/>
      <c r="B127" s="10"/>
      <c r="C127" s="10"/>
      <c r="D127" s="10"/>
      <c r="E127" s="11"/>
      <c r="F127" s="10"/>
      <c r="G127" s="62"/>
    </row>
    <row r="128" spans="1:9" x14ac:dyDescent="0.25">
      <c r="A128" s="10"/>
      <c r="B128" s="10"/>
      <c r="C128" s="10"/>
      <c r="D128" s="10"/>
      <c r="E128" s="11"/>
      <c r="F128" s="10"/>
      <c r="G128" s="62"/>
    </row>
    <row r="129" spans="1:7" x14ac:dyDescent="0.25">
      <c r="A129" s="10"/>
      <c r="B129" s="10"/>
      <c r="C129" s="10"/>
      <c r="D129" s="10"/>
      <c r="E129" s="11"/>
      <c r="F129" s="10"/>
      <c r="G129" s="62"/>
    </row>
    <row r="130" spans="1:7" x14ac:dyDescent="0.25">
      <c r="A130" s="10"/>
      <c r="B130" s="10"/>
      <c r="C130" s="10"/>
      <c r="D130" s="10"/>
      <c r="E130" s="11"/>
      <c r="F130" s="10"/>
      <c r="G130" s="62"/>
    </row>
    <row r="131" spans="1:7" x14ac:dyDescent="0.25">
      <c r="A131" s="10"/>
      <c r="B131" s="10"/>
      <c r="C131" s="10"/>
      <c r="D131" s="10"/>
      <c r="E131" s="11"/>
      <c r="F131" s="10"/>
      <c r="G131" s="62"/>
    </row>
    <row r="132" spans="1:7" x14ac:dyDescent="0.25">
      <c r="A132" s="10"/>
      <c r="B132" s="10"/>
      <c r="C132" s="10"/>
      <c r="D132" s="10"/>
      <c r="E132" s="11"/>
      <c r="F132" s="10"/>
      <c r="G132" s="62"/>
    </row>
    <row r="133" spans="1:7" x14ac:dyDescent="0.25">
      <c r="A133" s="10"/>
      <c r="B133" s="10"/>
      <c r="C133" s="10"/>
      <c r="D133" s="10"/>
      <c r="E133" s="11"/>
      <c r="F133" s="10"/>
      <c r="G133" s="62"/>
    </row>
    <row r="134" spans="1:7" x14ac:dyDescent="0.25">
      <c r="A134" s="10"/>
      <c r="B134" s="10"/>
      <c r="C134" s="10"/>
      <c r="D134" s="10"/>
      <c r="E134" s="11"/>
      <c r="F134" s="10"/>
      <c r="G134" s="62"/>
    </row>
    <row r="135" spans="1:7" x14ac:dyDescent="0.25">
      <c r="A135" s="10"/>
      <c r="B135" s="10"/>
      <c r="C135" s="10"/>
      <c r="D135" s="10"/>
      <c r="E135" s="11"/>
      <c r="F135" s="10"/>
      <c r="G135" s="62"/>
    </row>
    <row r="136" spans="1:7" x14ac:dyDescent="0.25">
      <c r="A136" s="10"/>
      <c r="B136" s="10"/>
      <c r="C136" s="10"/>
      <c r="D136" s="10"/>
      <c r="E136" s="11"/>
      <c r="F136" s="10"/>
      <c r="G136" s="62"/>
    </row>
    <row r="137" spans="1:7" x14ac:dyDescent="0.25">
      <c r="A137" s="10"/>
      <c r="B137" s="10"/>
      <c r="C137" s="10"/>
      <c r="D137" s="10"/>
      <c r="E137" s="11"/>
      <c r="F137" s="10"/>
      <c r="G137" s="62"/>
    </row>
    <row r="138" spans="1:7" x14ac:dyDescent="0.25">
      <c r="A138" s="10"/>
      <c r="B138" s="10"/>
      <c r="C138" s="10"/>
      <c r="D138" s="10"/>
      <c r="E138" s="11"/>
      <c r="F138" s="10"/>
      <c r="G138" s="62"/>
    </row>
    <row r="139" spans="1:7" x14ac:dyDescent="0.25">
      <c r="A139" s="10"/>
      <c r="B139" s="10"/>
      <c r="C139" s="10"/>
      <c r="D139" s="10"/>
      <c r="E139" s="11"/>
      <c r="F139" s="10"/>
      <c r="G139" s="62"/>
    </row>
    <row r="140" spans="1:7" x14ac:dyDescent="0.25">
      <c r="A140" s="10"/>
      <c r="B140" s="10"/>
      <c r="C140" s="10"/>
      <c r="D140" s="10"/>
      <c r="E140" s="11"/>
      <c r="F140" s="10"/>
      <c r="G140" s="62"/>
    </row>
    <row r="141" spans="1:7" x14ac:dyDescent="0.25">
      <c r="A141" s="10"/>
      <c r="B141" s="10"/>
      <c r="C141" s="10"/>
      <c r="D141" s="10"/>
      <c r="E141" s="11"/>
      <c r="F141" s="10"/>
      <c r="G141" s="62"/>
    </row>
    <row r="142" spans="1:7" x14ac:dyDescent="0.25">
      <c r="A142" s="64"/>
      <c r="B142" s="55"/>
      <c r="C142" s="10"/>
      <c r="D142" s="10"/>
      <c r="E142" s="11"/>
      <c r="F142" s="10"/>
      <c r="G142" s="62"/>
    </row>
    <row r="143" spans="1:7" x14ac:dyDescent="0.25">
      <c r="A143" s="64"/>
      <c r="B143" s="55"/>
      <c r="C143" s="10"/>
      <c r="D143" s="10"/>
      <c r="E143" s="11"/>
      <c r="F143" s="10"/>
      <c r="G143" s="62"/>
    </row>
    <row r="144" spans="1:7" x14ac:dyDescent="0.25">
      <c r="A144" s="64"/>
      <c r="B144" s="55"/>
      <c r="C144" s="10"/>
      <c r="D144" s="10"/>
      <c r="E144" s="11"/>
      <c r="F144" s="10"/>
      <c r="G144" s="62"/>
    </row>
    <row r="145" spans="1:7" x14ac:dyDescent="0.25">
      <c r="A145" s="10"/>
      <c r="B145" s="10"/>
      <c r="C145" s="10"/>
      <c r="D145" s="10"/>
      <c r="E145" s="11"/>
      <c r="F145" s="10"/>
      <c r="G145" s="62"/>
    </row>
    <row r="146" spans="1:7" x14ac:dyDescent="0.25">
      <c r="A146" s="10"/>
      <c r="B146" s="10"/>
      <c r="C146" s="10"/>
      <c r="D146" s="10"/>
      <c r="E146" s="11"/>
      <c r="F146" s="10"/>
      <c r="G146" s="62"/>
    </row>
  </sheetData>
  <mergeCells count="14">
    <mergeCell ref="B78:G78"/>
    <mergeCell ref="B81:G81"/>
    <mergeCell ref="B15:G15"/>
    <mergeCell ref="B25:G25"/>
    <mergeCell ref="B30:G30"/>
    <mergeCell ref="B35:G35"/>
    <mergeCell ref="B52:G52"/>
    <mergeCell ref="B67:G67"/>
    <mergeCell ref="B9:G9"/>
    <mergeCell ref="A2:G2"/>
    <mergeCell ref="A3:G3"/>
    <mergeCell ref="A4:G4"/>
    <mergeCell ref="A5:G5"/>
    <mergeCell ref="A6:G6"/>
  </mergeCells>
  <pageMargins left="0.7" right="0.8833333333333333" top="0.75" bottom="0.75" header="0.3" footer="0.3"/>
  <pageSetup scale="50" fitToHeight="0" orientation="portrait" r:id="rId1"/>
  <headerFooter>
    <oddHeader>&amp;L&amp;G&amp;CLEL Project Number: 277-1</oddHeader>
    <oddFooter>&amp;R&amp;P of &amp;N</oddFooter>
  </headerFooter>
  <rowBreaks count="1" manualBreakCount="1">
    <brk id="6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0AEA-4816-4052-9B5C-CB3E346DF814}">
  <sheetPr>
    <pageSetUpPr fitToPage="1"/>
  </sheetPr>
  <dimension ref="A1:I130"/>
  <sheetViews>
    <sheetView tabSelected="1" view="pageBreakPreview" zoomScale="85" zoomScaleNormal="70" zoomScaleSheetLayoutView="85" zoomScalePageLayoutView="50" workbookViewId="0">
      <selection activeCell="A4" sqref="A4:G4"/>
    </sheetView>
  </sheetViews>
  <sheetFormatPr defaultRowHeight="15" x14ac:dyDescent="0.25"/>
  <cols>
    <col min="1" max="1" width="7.85546875" customWidth="1"/>
    <col min="2" max="2" width="14.140625" customWidth="1"/>
    <col min="3" max="3" width="95.42578125" customWidth="1"/>
    <col min="4" max="4" width="10.85546875" customWidth="1"/>
    <col min="5" max="5" width="12.28515625" customWidth="1"/>
    <col min="6" max="6" width="16.140625" customWidth="1"/>
    <col min="7" max="7" width="18.5703125" customWidth="1"/>
    <col min="8" max="8" width="15" bestFit="1" customWidth="1"/>
    <col min="9" max="9" width="13.28515625" bestFit="1" customWidth="1"/>
  </cols>
  <sheetData>
    <row r="1" spans="1:8" x14ac:dyDescent="0.25">
      <c r="A1" s="10"/>
      <c r="B1" s="10"/>
      <c r="C1" s="10"/>
      <c r="D1" s="10"/>
      <c r="E1" s="11"/>
      <c r="F1" s="10"/>
      <c r="G1" s="10"/>
    </row>
    <row r="2" spans="1:8" x14ac:dyDescent="0.25">
      <c r="A2" s="80" t="s">
        <v>47</v>
      </c>
      <c r="B2" s="80"/>
      <c r="C2" s="80"/>
      <c r="D2" s="80"/>
      <c r="E2" s="80"/>
      <c r="F2" s="80"/>
      <c r="G2" s="80"/>
    </row>
    <row r="3" spans="1:8" x14ac:dyDescent="0.25">
      <c r="A3" s="80" t="s">
        <v>137</v>
      </c>
      <c r="B3" s="80"/>
      <c r="C3" s="80"/>
      <c r="D3" s="80"/>
      <c r="E3" s="80"/>
      <c r="F3" s="80"/>
      <c r="G3" s="80"/>
    </row>
    <row r="4" spans="1:8" x14ac:dyDescent="0.25">
      <c r="A4" s="81">
        <v>46107</v>
      </c>
      <c r="B4" s="82"/>
      <c r="C4" s="82"/>
      <c r="D4" s="82"/>
      <c r="E4" s="82"/>
      <c r="F4" s="82"/>
      <c r="G4" s="82"/>
    </row>
    <row r="5" spans="1:8" x14ac:dyDescent="0.25">
      <c r="A5" s="80" t="s">
        <v>83</v>
      </c>
      <c r="B5" s="80"/>
      <c r="C5" s="80"/>
      <c r="D5" s="80"/>
      <c r="E5" s="80"/>
      <c r="F5" s="80"/>
      <c r="G5" s="80"/>
    </row>
    <row r="6" spans="1:8" x14ac:dyDescent="0.25">
      <c r="A6" s="80"/>
      <c r="B6" s="80"/>
      <c r="C6" s="80"/>
      <c r="D6" s="80"/>
      <c r="E6" s="80"/>
      <c r="F6" s="80"/>
      <c r="G6" s="80"/>
    </row>
    <row r="7" spans="1:8" x14ac:dyDescent="0.25">
      <c r="A7" s="12"/>
      <c r="B7" s="12"/>
      <c r="C7" s="12"/>
      <c r="D7" s="12"/>
      <c r="E7" s="12"/>
      <c r="F7" s="12"/>
      <c r="G7" s="12"/>
    </row>
    <row r="8" spans="1:8" ht="28.9" customHeight="1" x14ac:dyDescent="0.25">
      <c r="A8" s="13" t="s">
        <v>13</v>
      </c>
      <c r="B8" s="14" t="s">
        <v>17</v>
      </c>
      <c r="C8" s="14" t="s">
        <v>0</v>
      </c>
      <c r="D8" s="14" t="s">
        <v>1</v>
      </c>
      <c r="E8" s="15" t="s">
        <v>2</v>
      </c>
      <c r="F8" s="14" t="s">
        <v>3</v>
      </c>
      <c r="G8" s="14" t="s">
        <v>4</v>
      </c>
    </row>
    <row r="9" spans="1:8" ht="20.100000000000001" customHeight="1" x14ac:dyDescent="0.25">
      <c r="A9" s="16">
        <v>1</v>
      </c>
      <c r="B9" s="79" t="s">
        <v>18</v>
      </c>
      <c r="C9" s="79"/>
      <c r="D9" s="79"/>
      <c r="E9" s="79"/>
      <c r="F9" s="79"/>
      <c r="G9" s="79"/>
    </row>
    <row r="10" spans="1:8" ht="20.100000000000001" customHeight="1" x14ac:dyDescent="0.25">
      <c r="A10" s="17">
        <v>1.1000000000000001</v>
      </c>
      <c r="B10" s="18" t="s">
        <v>19</v>
      </c>
      <c r="C10" s="19" t="s">
        <v>36</v>
      </c>
      <c r="D10" s="22" t="s">
        <v>6</v>
      </c>
      <c r="E10" s="22" t="s">
        <v>6</v>
      </c>
      <c r="F10" s="77"/>
      <c r="G10" s="70">
        <f>F10</f>
        <v>0</v>
      </c>
    </row>
    <row r="11" spans="1:8" ht="20.100000000000001" customHeight="1" x14ac:dyDescent="0.25">
      <c r="A11" s="17">
        <f>A10+0.1</f>
        <v>1.2000000000000002</v>
      </c>
      <c r="B11" s="18" t="s">
        <v>54</v>
      </c>
      <c r="C11" s="19" t="s">
        <v>37</v>
      </c>
      <c r="D11" s="22" t="s">
        <v>6</v>
      </c>
      <c r="E11" s="22" t="s">
        <v>6</v>
      </c>
      <c r="F11" s="77"/>
      <c r="G11" s="70">
        <f>F11</f>
        <v>0</v>
      </c>
    </row>
    <row r="12" spans="1:8" ht="20.100000000000001" customHeight="1" x14ac:dyDescent="0.25">
      <c r="A12" s="17">
        <f>A11+0.1</f>
        <v>1.3000000000000003</v>
      </c>
      <c r="B12" s="18" t="s">
        <v>49</v>
      </c>
      <c r="C12" s="19" t="s">
        <v>48</v>
      </c>
      <c r="D12" s="22" t="s">
        <v>6</v>
      </c>
      <c r="E12" s="22" t="s">
        <v>6</v>
      </c>
      <c r="F12" s="77"/>
      <c r="G12" s="70">
        <f>F12</f>
        <v>0</v>
      </c>
    </row>
    <row r="13" spans="1:8" ht="20.100000000000001" customHeight="1" x14ac:dyDescent="0.25">
      <c r="A13" s="27"/>
      <c r="B13" s="30"/>
      <c r="C13" s="32"/>
      <c r="D13" s="29"/>
      <c r="E13" s="30"/>
      <c r="F13" s="1" t="s">
        <v>15</v>
      </c>
      <c r="G13" s="5">
        <f>SUM(G10:G12)</f>
        <v>0</v>
      </c>
      <c r="H13" s="34"/>
    </row>
    <row r="14" spans="1:8" ht="20.100000000000001" customHeight="1" x14ac:dyDescent="0.25">
      <c r="A14" s="24">
        <v>2</v>
      </c>
      <c r="B14" s="86" t="s">
        <v>84</v>
      </c>
      <c r="C14" s="86"/>
      <c r="D14" s="86"/>
      <c r="E14" s="86"/>
      <c r="F14" s="86"/>
      <c r="G14" s="86"/>
    </row>
    <row r="15" spans="1:8" ht="20.100000000000001" customHeight="1" x14ac:dyDescent="0.25">
      <c r="A15" s="25">
        <f>A14+0.1</f>
        <v>2.1</v>
      </c>
      <c r="B15" s="26" t="s">
        <v>29</v>
      </c>
      <c r="C15" s="27" t="s">
        <v>43</v>
      </c>
      <c r="D15" s="29" t="s">
        <v>10</v>
      </c>
      <c r="E15" s="29">
        <v>18</v>
      </c>
      <c r="F15" s="77"/>
      <c r="G15" s="8">
        <f>E15*F15</f>
        <v>0</v>
      </c>
    </row>
    <row r="16" spans="1:8" ht="20.100000000000001" customHeight="1" x14ac:dyDescent="0.25">
      <c r="A16" s="25">
        <f>A15+0.1</f>
        <v>2.2000000000000002</v>
      </c>
      <c r="B16" s="26" t="s">
        <v>29</v>
      </c>
      <c r="C16" s="28" t="s">
        <v>129</v>
      </c>
      <c r="D16" s="29" t="s">
        <v>10</v>
      </c>
      <c r="E16" s="29">
        <v>385</v>
      </c>
      <c r="F16" s="77"/>
      <c r="G16" s="8">
        <f t="shared" ref="G16:G23" si="0">E16*F16</f>
        <v>0</v>
      </c>
    </row>
    <row r="17" spans="1:8" ht="20.100000000000001" customHeight="1" x14ac:dyDescent="0.25">
      <c r="A17" s="25">
        <f t="shared" ref="A17:A18" si="1">A16+0.1</f>
        <v>2.3000000000000003</v>
      </c>
      <c r="B17" s="26" t="s">
        <v>29</v>
      </c>
      <c r="C17" s="28" t="s">
        <v>105</v>
      </c>
      <c r="D17" s="29" t="s">
        <v>5</v>
      </c>
      <c r="E17" s="29">
        <v>13</v>
      </c>
      <c r="F17" s="77"/>
      <c r="G17" s="8">
        <f t="shared" si="0"/>
        <v>0</v>
      </c>
    </row>
    <row r="18" spans="1:8" ht="20.100000000000001" customHeight="1" x14ac:dyDescent="0.25">
      <c r="A18" s="25">
        <f t="shared" si="1"/>
        <v>2.4000000000000004</v>
      </c>
      <c r="B18" s="26" t="s">
        <v>29</v>
      </c>
      <c r="C18" s="28" t="s">
        <v>130</v>
      </c>
      <c r="D18" s="29" t="s">
        <v>33</v>
      </c>
      <c r="E18" s="29">
        <v>4</v>
      </c>
      <c r="F18" s="77"/>
      <c r="G18" s="8">
        <f t="shared" si="0"/>
        <v>0</v>
      </c>
    </row>
    <row r="19" spans="1:8" ht="20.100000000000001" customHeight="1" x14ac:dyDescent="0.25">
      <c r="A19" s="25">
        <f>A17+0.1</f>
        <v>2.4000000000000004</v>
      </c>
      <c r="B19" s="26" t="s">
        <v>29</v>
      </c>
      <c r="C19" s="28" t="s">
        <v>122</v>
      </c>
      <c r="D19" s="29" t="s">
        <v>5</v>
      </c>
      <c r="E19" s="29">
        <v>77</v>
      </c>
      <c r="F19" s="77"/>
      <c r="G19" s="8">
        <f t="shared" si="0"/>
        <v>0</v>
      </c>
    </row>
    <row r="20" spans="1:8" ht="20.100000000000001" customHeight="1" x14ac:dyDescent="0.25">
      <c r="A20" s="25">
        <f>A18+0.1</f>
        <v>2.5000000000000004</v>
      </c>
      <c r="B20" s="26" t="s">
        <v>29</v>
      </c>
      <c r="C20" s="28" t="s">
        <v>131</v>
      </c>
      <c r="D20" s="29" t="s">
        <v>5</v>
      </c>
      <c r="E20" s="29">
        <v>59</v>
      </c>
      <c r="F20" s="77"/>
      <c r="G20" s="8">
        <f t="shared" si="0"/>
        <v>0</v>
      </c>
    </row>
    <row r="21" spans="1:8" ht="20.100000000000001" customHeight="1" x14ac:dyDescent="0.25">
      <c r="A21" s="25">
        <f t="shared" ref="A21" si="2">A20+0.1</f>
        <v>2.6000000000000005</v>
      </c>
      <c r="B21" s="26" t="s">
        <v>29</v>
      </c>
      <c r="C21" s="28" t="s">
        <v>59</v>
      </c>
      <c r="D21" s="29" t="s">
        <v>5</v>
      </c>
      <c r="E21" s="29">
        <v>14</v>
      </c>
      <c r="F21" s="77"/>
      <c r="G21" s="8">
        <f t="shared" si="0"/>
        <v>0</v>
      </c>
    </row>
    <row r="22" spans="1:8" ht="20.100000000000001" customHeight="1" x14ac:dyDescent="0.25">
      <c r="A22" s="25">
        <f t="shared" ref="A22:A23" si="3">A21+0.1</f>
        <v>2.7000000000000006</v>
      </c>
      <c r="B22" s="26" t="s">
        <v>29</v>
      </c>
      <c r="C22" s="28" t="s">
        <v>55</v>
      </c>
      <c r="D22" s="29" t="s">
        <v>45</v>
      </c>
      <c r="E22" s="29">
        <v>3</v>
      </c>
      <c r="F22" s="77"/>
      <c r="G22" s="8">
        <f t="shared" si="0"/>
        <v>0</v>
      </c>
    </row>
    <row r="23" spans="1:8" ht="20.100000000000001" customHeight="1" x14ac:dyDescent="0.25">
      <c r="A23" s="25">
        <f t="shared" si="3"/>
        <v>2.8000000000000007</v>
      </c>
      <c r="B23" s="26" t="s">
        <v>29</v>
      </c>
      <c r="C23" s="28" t="s">
        <v>99</v>
      </c>
      <c r="D23" s="29" t="s">
        <v>45</v>
      </c>
      <c r="E23" s="29">
        <v>4</v>
      </c>
      <c r="F23" s="77"/>
      <c r="G23" s="8">
        <f t="shared" si="0"/>
        <v>0</v>
      </c>
    </row>
    <row r="24" spans="1:8" ht="20.100000000000001" customHeight="1" x14ac:dyDescent="0.25">
      <c r="A24" s="27"/>
      <c r="B24" s="30"/>
      <c r="C24" s="32"/>
      <c r="D24" s="29"/>
      <c r="E24" s="30"/>
      <c r="F24" s="1" t="s">
        <v>15</v>
      </c>
      <c r="G24" s="5">
        <f>SUM(G15:G23)</f>
        <v>0</v>
      </c>
      <c r="H24" s="33"/>
    </row>
    <row r="25" spans="1:8" ht="20.100000000000001" customHeight="1" x14ac:dyDescent="0.25">
      <c r="A25" s="24">
        <v>3</v>
      </c>
      <c r="B25" s="86" t="s">
        <v>85</v>
      </c>
      <c r="C25" s="86"/>
      <c r="D25" s="86"/>
      <c r="E25" s="86"/>
      <c r="F25" s="86"/>
      <c r="G25" s="86"/>
    </row>
    <row r="26" spans="1:8" ht="20.100000000000001" customHeight="1" x14ac:dyDescent="0.25">
      <c r="A26" s="26">
        <f>A25+0.1</f>
        <v>3.1</v>
      </c>
      <c r="B26" s="30" t="s">
        <v>46</v>
      </c>
      <c r="C26" s="32" t="s">
        <v>56</v>
      </c>
      <c r="D26" s="26" t="s">
        <v>14</v>
      </c>
      <c r="E26" s="26">
        <v>3</v>
      </c>
      <c r="F26" s="77"/>
      <c r="G26" s="7">
        <f t="shared" ref="G26" si="4">E26*F26</f>
        <v>0</v>
      </c>
    </row>
    <row r="27" spans="1:8" ht="20.100000000000001" customHeight="1" x14ac:dyDescent="0.25">
      <c r="A27" s="26">
        <f>A26+0.1</f>
        <v>3.2</v>
      </c>
      <c r="B27" s="30" t="s">
        <v>49</v>
      </c>
      <c r="C27" s="32" t="s">
        <v>132</v>
      </c>
      <c r="D27" s="26" t="s">
        <v>14</v>
      </c>
      <c r="E27" s="26">
        <v>0</v>
      </c>
      <c r="F27" s="6" t="s">
        <v>133</v>
      </c>
      <c r="G27" s="74" t="s">
        <v>133</v>
      </c>
    </row>
    <row r="28" spans="1:8" ht="20.100000000000001" customHeight="1" x14ac:dyDescent="0.25">
      <c r="A28" s="27"/>
      <c r="B28" s="30"/>
      <c r="C28" s="32"/>
      <c r="D28" s="29"/>
      <c r="E28" s="30"/>
      <c r="F28" s="1" t="s">
        <v>15</v>
      </c>
      <c r="G28" s="5">
        <f>SUM(G26:G27)</f>
        <v>0</v>
      </c>
      <c r="H28" s="34"/>
    </row>
    <row r="29" spans="1:8" ht="20.100000000000001" customHeight="1" x14ac:dyDescent="0.25">
      <c r="A29" s="24">
        <v>4</v>
      </c>
      <c r="B29" s="86" t="s">
        <v>86</v>
      </c>
      <c r="C29" s="86"/>
      <c r="D29" s="86"/>
      <c r="E29" s="86"/>
      <c r="F29" s="86"/>
      <c r="G29" s="86"/>
    </row>
    <row r="30" spans="1:8" ht="20.100000000000001" customHeight="1" x14ac:dyDescent="0.25">
      <c r="A30" s="26">
        <f t="shared" ref="A30:A32" si="5">A29+0.1</f>
        <v>4.0999999999999996</v>
      </c>
      <c r="B30" s="26" t="s">
        <v>21</v>
      </c>
      <c r="C30" s="28" t="s">
        <v>63</v>
      </c>
      <c r="D30" s="29" t="s">
        <v>11</v>
      </c>
      <c r="E30" s="30">
        <v>780</v>
      </c>
      <c r="F30" s="77"/>
      <c r="G30" s="4">
        <f t="shared" ref="G30:G32" si="6">E30*F30</f>
        <v>0</v>
      </c>
    </row>
    <row r="31" spans="1:8" ht="20.100000000000001" customHeight="1" x14ac:dyDescent="0.25">
      <c r="A31" s="26">
        <f t="shared" si="5"/>
        <v>4.1999999999999993</v>
      </c>
      <c r="B31" s="26" t="s">
        <v>21</v>
      </c>
      <c r="C31" s="27" t="s">
        <v>65</v>
      </c>
      <c r="D31" s="26" t="s">
        <v>11</v>
      </c>
      <c r="E31" s="26">
        <v>50</v>
      </c>
      <c r="F31" s="77"/>
      <c r="G31" s="3">
        <f t="shared" si="6"/>
        <v>0</v>
      </c>
    </row>
    <row r="32" spans="1:8" ht="20.100000000000001" customHeight="1" x14ac:dyDescent="0.25">
      <c r="A32" s="26">
        <f t="shared" si="5"/>
        <v>4.2999999999999989</v>
      </c>
      <c r="B32" s="26" t="s">
        <v>21</v>
      </c>
      <c r="C32" s="27" t="s">
        <v>64</v>
      </c>
      <c r="D32" s="26" t="s">
        <v>11</v>
      </c>
      <c r="E32" s="26">
        <v>50</v>
      </c>
      <c r="F32" s="77"/>
      <c r="G32" s="3">
        <f t="shared" si="6"/>
        <v>0</v>
      </c>
    </row>
    <row r="33" spans="1:8" ht="20.100000000000001" customHeight="1" x14ac:dyDescent="0.25">
      <c r="A33" s="27"/>
      <c r="B33" s="30"/>
      <c r="C33" s="32"/>
      <c r="D33" s="29"/>
      <c r="E33" s="30"/>
      <c r="F33" s="1" t="s">
        <v>15</v>
      </c>
      <c r="G33" s="5">
        <f>SUM(G30:G32)</f>
        <v>0</v>
      </c>
      <c r="H33" s="33"/>
    </row>
    <row r="34" spans="1:8" ht="20.100000000000001" customHeight="1" x14ac:dyDescent="0.25">
      <c r="A34" s="24">
        <v>5</v>
      </c>
      <c r="B34" s="86" t="s">
        <v>87</v>
      </c>
      <c r="C34" s="86"/>
      <c r="D34" s="86"/>
      <c r="E34" s="86"/>
      <c r="F34" s="86"/>
      <c r="G34" s="86"/>
    </row>
    <row r="35" spans="1:8" ht="20.100000000000001" customHeight="1" x14ac:dyDescent="0.25">
      <c r="A35" s="25">
        <f t="shared" ref="A35" si="7">A34+0.1</f>
        <v>5.0999999999999996</v>
      </c>
      <c r="B35" s="26" t="s">
        <v>34</v>
      </c>
      <c r="C35" s="27" t="s">
        <v>38</v>
      </c>
      <c r="D35" s="26" t="s">
        <v>10</v>
      </c>
      <c r="E35" s="26">
        <v>310</v>
      </c>
      <c r="F35" s="77"/>
      <c r="G35" s="3">
        <f>E35*F35</f>
        <v>0</v>
      </c>
    </row>
    <row r="36" spans="1:8" ht="20.100000000000001" customHeight="1" x14ac:dyDescent="0.25">
      <c r="A36" s="25">
        <f>A35+0.1</f>
        <v>5.1999999999999993</v>
      </c>
      <c r="B36" s="26" t="s">
        <v>23</v>
      </c>
      <c r="C36" s="28" t="s">
        <v>67</v>
      </c>
      <c r="D36" s="29" t="s">
        <v>10</v>
      </c>
      <c r="E36" s="30">
        <v>655</v>
      </c>
      <c r="F36" s="77"/>
      <c r="G36" s="3">
        <f t="shared" ref="G36:G45" si="8">E36*F36</f>
        <v>0</v>
      </c>
    </row>
    <row r="37" spans="1:8" ht="20.100000000000001" customHeight="1" x14ac:dyDescent="0.25">
      <c r="A37" s="25">
        <f>A36+0.1</f>
        <v>5.2999999999999989</v>
      </c>
      <c r="B37" s="26" t="s">
        <v>22</v>
      </c>
      <c r="C37" s="32" t="s">
        <v>68</v>
      </c>
      <c r="D37" s="29" t="s">
        <v>10</v>
      </c>
      <c r="E37" s="35">
        <v>760</v>
      </c>
      <c r="F37" s="77"/>
      <c r="G37" s="3">
        <f t="shared" si="8"/>
        <v>0</v>
      </c>
    </row>
    <row r="38" spans="1:8" ht="20.100000000000001" customHeight="1" x14ac:dyDescent="0.25">
      <c r="A38" s="25">
        <f t="shared" ref="A38:A43" si="9">A37+0.1</f>
        <v>5.3999999999999986</v>
      </c>
      <c r="B38" s="26" t="s">
        <v>30</v>
      </c>
      <c r="C38" s="32" t="s">
        <v>66</v>
      </c>
      <c r="D38" s="29" t="s">
        <v>10</v>
      </c>
      <c r="E38" s="35">
        <v>760</v>
      </c>
      <c r="F38" s="77"/>
      <c r="G38" s="3">
        <f t="shared" si="8"/>
        <v>0</v>
      </c>
    </row>
    <row r="39" spans="1:8" ht="20.100000000000001" customHeight="1" x14ac:dyDescent="0.25">
      <c r="A39" s="25">
        <f t="shared" si="9"/>
        <v>5.4999999999999982</v>
      </c>
      <c r="B39" s="26" t="s">
        <v>22</v>
      </c>
      <c r="C39" s="32" t="s">
        <v>80</v>
      </c>
      <c r="D39" s="29" t="s">
        <v>10</v>
      </c>
      <c r="E39" s="35">
        <f>E16</f>
        <v>385</v>
      </c>
      <c r="F39" s="77"/>
      <c r="G39" s="3">
        <f t="shared" si="8"/>
        <v>0</v>
      </c>
    </row>
    <row r="40" spans="1:8" ht="29.25" x14ac:dyDescent="0.25">
      <c r="A40" s="25">
        <f t="shared" si="9"/>
        <v>5.5999999999999979</v>
      </c>
      <c r="B40" s="26" t="s">
        <v>30</v>
      </c>
      <c r="C40" s="28" t="s">
        <v>81</v>
      </c>
      <c r="D40" s="29" t="s">
        <v>10</v>
      </c>
      <c r="E40" s="72">
        <f>E39</f>
        <v>385</v>
      </c>
      <c r="F40" s="77"/>
      <c r="G40" s="3">
        <f t="shared" si="8"/>
        <v>0</v>
      </c>
    </row>
    <row r="41" spans="1:8" ht="20.100000000000001" customHeight="1" x14ac:dyDescent="0.25">
      <c r="A41" s="25">
        <f t="shared" si="9"/>
        <v>5.6999999999999975</v>
      </c>
      <c r="B41" s="26" t="s">
        <v>32</v>
      </c>
      <c r="C41" s="28" t="s">
        <v>16</v>
      </c>
      <c r="D41" s="29" t="s">
        <v>6</v>
      </c>
      <c r="E41" s="30">
        <v>1</v>
      </c>
      <c r="F41" s="77"/>
      <c r="G41" s="3">
        <f t="shared" si="8"/>
        <v>0</v>
      </c>
    </row>
    <row r="42" spans="1:8" ht="20.100000000000001" customHeight="1" x14ac:dyDescent="0.25">
      <c r="A42" s="25">
        <f t="shared" si="9"/>
        <v>5.7999999999999972</v>
      </c>
      <c r="B42" s="30" t="s">
        <v>69</v>
      </c>
      <c r="C42" s="28" t="s">
        <v>118</v>
      </c>
      <c r="D42" s="29" t="s">
        <v>33</v>
      </c>
      <c r="E42" s="30">
        <v>16</v>
      </c>
      <c r="F42" s="77"/>
      <c r="G42" s="3">
        <f t="shared" si="8"/>
        <v>0</v>
      </c>
    </row>
    <row r="43" spans="1:8" ht="20.100000000000001" customHeight="1" x14ac:dyDescent="0.25">
      <c r="A43" s="25">
        <f t="shared" si="9"/>
        <v>5.8999999999999968</v>
      </c>
      <c r="B43" s="30" t="s">
        <v>69</v>
      </c>
      <c r="C43" s="28" t="s">
        <v>97</v>
      </c>
      <c r="D43" s="29" t="s">
        <v>33</v>
      </c>
      <c r="E43" s="30">
        <v>2</v>
      </c>
      <c r="F43" s="77"/>
      <c r="G43" s="3">
        <f t="shared" si="8"/>
        <v>0</v>
      </c>
    </row>
    <row r="44" spans="1:8" ht="20.100000000000001" customHeight="1" x14ac:dyDescent="0.25">
      <c r="A44" s="71">
        <v>5.0999999999999996</v>
      </c>
      <c r="B44" s="30" t="s">
        <v>69</v>
      </c>
      <c r="C44" s="28" t="s">
        <v>98</v>
      </c>
      <c r="D44" s="29" t="s">
        <v>33</v>
      </c>
      <c r="E44" s="30">
        <v>2</v>
      </c>
      <c r="F44" s="77"/>
      <c r="G44" s="3">
        <f t="shared" si="8"/>
        <v>0</v>
      </c>
    </row>
    <row r="45" spans="1:8" ht="20.100000000000001" customHeight="1" x14ac:dyDescent="0.25">
      <c r="A45" s="71">
        <f>A44+0.01</f>
        <v>5.1099999999999994</v>
      </c>
      <c r="B45" s="30" t="s">
        <v>49</v>
      </c>
      <c r="C45" s="28" t="s">
        <v>102</v>
      </c>
      <c r="D45" s="29" t="s">
        <v>33</v>
      </c>
      <c r="E45" s="30">
        <v>1</v>
      </c>
      <c r="F45" s="77"/>
      <c r="G45" s="3">
        <f t="shared" si="8"/>
        <v>0</v>
      </c>
    </row>
    <row r="46" spans="1:8" s="37" customFormat="1" ht="20.100000000000001" customHeight="1" x14ac:dyDescent="0.25">
      <c r="A46" s="27"/>
      <c r="B46" s="30"/>
      <c r="C46" s="32"/>
      <c r="D46" s="29"/>
      <c r="E46" s="30"/>
      <c r="F46" s="1" t="s">
        <v>15</v>
      </c>
      <c r="G46" s="5">
        <f>SUM(G35:G45)</f>
        <v>0</v>
      </c>
      <c r="H46" s="36"/>
    </row>
    <row r="47" spans="1:8" ht="20.100000000000001" customHeight="1" x14ac:dyDescent="0.25">
      <c r="A47" s="24">
        <v>6</v>
      </c>
      <c r="B47" s="86" t="s">
        <v>88</v>
      </c>
      <c r="C47" s="86"/>
      <c r="D47" s="86"/>
      <c r="E47" s="86"/>
      <c r="F47" s="86"/>
      <c r="G47" s="86"/>
    </row>
    <row r="48" spans="1:8" ht="20.100000000000001" customHeight="1" x14ac:dyDescent="0.25">
      <c r="A48" s="25">
        <f t="shared" ref="A48:A55" si="10">A47+0.1</f>
        <v>6.1</v>
      </c>
      <c r="B48" s="26" t="s">
        <v>111</v>
      </c>
      <c r="C48" s="73" t="s">
        <v>104</v>
      </c>
      <c r="D48" s="29" t="s">
        <v>10</v>
      </c>
      <c r="E48" s="29">
        <v>135</v>
      </c>
      <c r="F48" s="77"/>
      <c r="G48" s="8">
        <f>F48*E48</f>
        <v>0</v>
      </c>
    </row>
    <row r="49" spans="1:8" s="31" customFormat="1" ht="20.100000000000001" customHeight="1" x14ac:dyDescent="0.25">
      <c r="A49" s="25">
        <f t="shared" si="10"/>
        <v>6.1999999999999993</v>
      </c>
      <c r="B49" s="26" t="s">
        <v>49</v>
      </c>
      <c r="C49" s="27" t="s">
        <v>106</v>
      </c>
      <c r="D49" s="29" t="s">
        <v>5</v>
      </c>
      <c r="E49" s="29">
        <v>12</v>
      </c>
      <c r="F49" s="77"/>
      <c r="G49" s="8">
        <f t="shared" ref="G49:G61" si="11">F49*E49</f>
        <v>0</v>
      </c>
    </row>
    <row r="50" spans="1:8" s="31" customFormat="1" ht="20.100000000000001" customHeight="1" x14ac:dyDescent="0.25">
      <c r="A50" s="25">
        <f t="shared" si="10"/>
        <v>6.2999999999999989</v>
      </c>
      <c r="B50" s="26" t="s">
        <v>49</v>
      </c>
      <c r="C50" s="27" t="s">
        <v>107</v>
      </c>
      <c r="D50" s="29" t="s">
        <v>33</v>
      </c>
      <c r="E50" s="29">
        <v>1</v>
      </c>
      <c r="F50" s="77"/>
      <c r="G50" s="8">
        <f t="shared" si="11"/>
        <v>0</v>
      </c>
    </row>
    <row r="51" spans="1:8" s="31" customFormat="1" ht="20.100000000000001" customHeight="1" x14ac:dyDescent="0.25">
      <c r="A51" s="25">
        <f t="shared" si="10"/>
        <v>6.3999999999999986</v>
      </c>
      <c r="B51" s="26" t="s">
        <v>49</v>
      </c>
      <c r="C51" s="27" t="s">
        <v>108</v>
      </c>
      <c r="D51" s="29" t="s">
        <v>33</v>
      </c>
      <c r="E51" s="29">
        <v>2</v>
      </c>
      <c r="F51" s="77"/>
      <c r="G51" s="8">
        <f t="shared" si="11"/>
        <v>0</v>
      </c>
    </row>
    <row r="52" spans="1:8" s="31" customFormat="1" ht="20.100000000000001" customHeight="1" x14ac:dyDescent="0.25">
      <c r="A52" s="25">
        <f t="shared" si="10"/>
        <v>6.4999999999999982</v>
      </c>
      <c r="B52" s="26" t="s">
        <v>49</v>
      </c>
      <c r="C52" s="27" t="s">
        <v>109</v>
      </c>
      <c r="D52" s="29" t="s">
        <v>33</v>
      </c>
      <c r="E52" s="29">
        <v>4</v>
      </c>
      <c r="F52" s="77"/>
      <c r="G52" s="8">
        <f t="shared" si="11"/>
        <v>0</v>
      </c>
    </row>
    <row r="53" spans="1:8" s="31" customFormat="1" ht="20.100000000000001" customHeight="1" x14ac:dyDescent="0.25">
      <c r="A53" s="25">
        <f t="shared" si="10"/>
        <v>6.5999999999999979</v>
      </c>
      <c r="B53" s="26" t="s">
        <v>49</v>
      </c>
      <c r="C53" s="27" t="s">
        <v>110</v>
      </c>
      <c r="D53" s="29" t="s">
        <v>33</v>
      </c>
      <c r="E53" s="29">
        <v>2</v>
      </c>
      <c r="F53" s="77"/>
      <c r="G53" s="8">
        <f t="shared" si="11"/>
        <v>0</v>
      </c>
    </row>
    <row r="54" spans="1:8" s="31" customFormat="1" ht="20.100000000000001" customHeight="1" x14ac:dyDescent="0.25">
      <c r="A54" s="25">
        <f t="shared" si="10"/>
        <v>6.6999999999999975</v>
      </c>
      <c r="B54" s="26" t="s">
        <v>49</v>
      </c>
      <c r="C54" s="27" t="s">
        <v>70</v>
      </c>
      <c r="D54" s="29" t="s">
        <v>14</v>
      </c>
      <c r="E54" s="29">
        <v>6</v>
      </c>
      <c r="F54" s="77"/>
      <c r="G54" s="8">
        <f t="shared" si="11"/>
        <v>0</v>
      </c>
    </row>
    <row r="55" spans="1:8" s="31" customFormat="1" ht="20.100000000000001" customHeight="1" x14ac:dyDescent="0.25">
      <c r="A55" s="25">
        <f t="shared" si="10"/>
        <v>6.7999999999999972</v>
      </c>
      <c r="B55" s="26" t="s">
        <v>49</v>
      </c>
      <c r="C55" s="28" t="s">
        <v>112</v>
      </c>
      <c r="D55" s="29" t="s">
        <v>33</v>
      </c>
      <c r="E55" s="29">
        <v>2</v>
      </c>
      <c r="F55" s="77"/>
      <c r="G55" s="8">
        <f t="shared" si="11"/>
        <v>0</v>
      </c>
    </row>
    <row r="56" spans="1:8" s="31" customFormat="1" ht="20.100000000000001" customHeight="1" x14ac:dyDescent="0.25">
      <c r="A56" s="25">
        <f t="shared" ref="A56" si="12">A55+0.1</f>
        <v>6.8999999999999968</v>
      </c>
      <c r="B56" s="26" t="s">
        <v>49</v>
      </c>
      <c r="C56" s="28" t="s">
        <v>113</v>
      </c>
      <c r="D56" s="29" t="s">
        <v>33</v>
      </c>
      <c r="E56" s="29">
        <v>1</v>
      </c>
      <c r="F56" s="77"/>
      <c r="G56" s="8">
        <f t="shared" si="11"/>
        <v>0</v>
      </c>
    </row>
    <row r="57" spans="1:8" s="31" customFormat="1" ht="28.5" x14ac:dyDescent="0.25">
      <c r="A57" s="71">
        <v>6.1</v>
      </c>
      <c r="B57" s="26" t="s">
        <v>52</v>
      </c>
      <c r="C57" s="73" t="s">
        <v>117</v>
      </c>
      <c r="D57" s="29" t="s">
        <v>6</v>
      </c>
      <c r="E57" s="29">
        <v>1</v>
      </c>
      <c r="F57" s="77"/>
      <c r="G57" s="8">
        <f t="shared" si="11"/>
        <v>0</v>
      </c>
    </row>
    <row r="58" spans="1:8" s="31" customFormat="1" x14ac:dyDescent="0.25">
      <c r="A58" s="71">
        <f t="shared" ref="A58:A59" si="13">A57+0.01</f>
        <v>6.1099999999999994</v>
      </c>
      <c r="B58" s="26" t="s">
        <v>52</v>
      </c>
      <c r="C58" s="73" t="s">
        <v>124</v>
      </c>
      <c r="D58" s="29" t="s">
        <v>11</v>
      </c>
      <c r="E58" s="29">
        <v>55</v>
      </c>
      <c r="F58" s="77"/>
      <c r="G58" s="8">
        <f t="shared" si="11"/>
        <v>0</v>
      </c>
    </row>
    <row r="59" spans="1:8" s="31" customFormat="1" ht="20.100000000000001" customHeight="1" x14ac:dyDescent="0.25">
      <c r="A59" s="71">
        <f t="shared" si="13"/>
        <v>6.1199999999999992</v>
      </c>
      <c r="B59" s="26" t="s">
        <v>52</v>
      </c>
      <c r="C59" s="28" t="s">
        <v>116</v>
      </c>
      <c r="D59" s="29" t="s">
        <v>6</v>
      </c>
      <c r="E59" s="29">
        <v>1</v>
      </c>
      <c r="F59" s="77"/>
      <c r="G59" s="8">
        <f t="shared" si="11"/>
        <v>0</v>
      </c>
    </row>
    <row r="60" spans="1:8" s="31" customFormat="1" ht="20.100000000000001" customHeight="1" x14ac:dyDescent="0.25">
      <c r="A60" s="71">
        <f>A59+0.01</f>
        <v>6.129999999999999</v>
      </c>
      <c r="B60" s="26" t="s">
        <v>52</v>
      </c>
      <c r="C60" s="28" t="s">
        <v>60</v>
      </c>
      <c r="D60" s="29" t="s">
        <v>6</v>
      </c>
      <c r="E60" s="29">
        <v>1</v>
      </c>
      <c r="F60" s="77"/>
      <c r="G60" s="8">
        <f t="shared" si="11"/>
        <v>0</v>
      </c>
    </row>
    <row r="61" spans="1:8" s="31" customFormat="1" ht="43.5" x14ac:dyDescent="0.25">
      <c r="A61" s="71">
        <f>A60+0.01</f>
        <v>6.1399999999999988</v>
      </c>
      <c r="B61" s="26" t="s">
        <v>53</v>
      </c>
      <c r="C61" s="28" t="s">
        <v>115</v>
      </c>
      <c r="D61" s="29" t="s">
        <v>6</v>
      </c>
      <c r="E61" s="29">
        <v>1</v>
      </c>
      <c r="F61" s="77"/>
      <c r="G61" s="8">
        <f t="shared" si="11"/>
        <v>0</v>
      </c>
    </row>
    <row r="62" spans="1:8" s="37" customFormat="1" ht="20.100000000000001" customHeight="1" x14ac:dyDescent="0.25">
      <c r="A62" s="27"/>
      <c r="B62" s="30"/>
      <c r="C62" s="32"/>
      <c r="D62" s="29"/>
      <c r="E62" s="30"/>
      <c r="F62" s="1" t="s">
        <v>15</v>
      </c>
      <c r="G62" s="5">
        <f>SUM(G48:G61)</f>
        <v>0</v>
      </c>
      <c r="H62" s="36"/>
    </row>
    <row r="63" spans="1:8" ht="21.6" customHeight="1" x14ac:dyDescent="0.25">
      <c r="A63" s="24">
        <v>7</v>
      </c>
      <c r="B63" s="83" t="s">
        <v>89</v>
      </c>
      <c r="C63" s="84"/>
      <c r="D63" s="84"/>
      <c r="E63" s="84"/>
      <c r="F63" s="84"/>
      <c r="G63" s="85"/>
    </row>
    <row r="64" spans="1:8" x14ac:dyDescent="0.25">
      <c r="A64" s="25">
        <f>A63+0.1</f>
        <v>7.1</v>
      </c>
      <c r="B64" s="44" t="s">
        <v>27</v>
      </c>
      <c r="C64" s="32" t="s">
        <v>58</v>
      </c>
      <c r="D64" s="29" t="s">
        <v>5</v>
      </c>
      <c r="E64" s="30">
        <v>117</v>
      </c>
      <c r="F64" s="77"/>
      <c r="G64" s="4">
        <f>F64*E64</f>
        <v>0</v>
      </c>
    </row>
    <row r="65" spans="1:8" x14ac:dyDescent="0.25">
      <c r="A65" s="25">
        <f>A64+0.1</f>
        <v>7.1999999999999993</v>
      </c>
      <c r="B65" s="44" t="s">
        <v>27</v>
      </c>
      <c r="C65" s="32" t="s">
        <v>75</v>
      </c>
      <c r="D65" s="29" t="s">
        <v>14</v>
      </c>
      <c r="E65" s="30">
        <v>6</v>
      </c>
      <c r="F65" s="77"/>
      <c r="G65" s="4">
        <f t="shared" ref="G65:G68" si="14">F65*E65</f>
        <v>0</v>
      </c>
    </row>
    <row r="66" spans="1:8" x14ac:dyDescent="0.25">
      <c r="A66" s="25">
        <f t="shared" ref="A66:A68" si="15">A65+0.1</f>
        <v>7.2999999999999989</v>
      </c>
      <c r="B66" s="44" t="s">
        <v>27</v>
      </c>
      <c r="C66" s="32" t="s">
        <v>76</v>
      </c>
      <c r="D66" s="29" t="s">
        <v>14</v>
      </c>
      <c r="E66" s="30">
        <v>2</v>
      </c>
      <c r="F66" s="77"/>
      <c r="G66" s="4">
        <f t="shared" si="14"/>
        <v>0</v>
      </c>
    </row>
    <row r="67" spans="1:8" x14ac:dyDescent="0.25">
      <c r="A67" s="25">
        <f t="shared" si="15"/>
        <v>7.3999999999999986</v>
      </c>
      <c r="B67" s="44" t="s">
        <v>27</v>
      </c>
      <c r="C67" s="32" t="s">
        <v>42</v>
      </c>
      <c r="D67" s="29" t="s">
        <v>14</v>
      </c>
      <c r="E67" s="30">
        <v>4</v>
      </c>
      <c r="F67" s="77"/>
      <c r="G67" s="4">
        <f t="shared" si="14"/>
        <v>0</v>
      </c>
    </row>
    <row r="68" spans="1:8" x14ac:dyDescent="0.25">
      <c r="A68" s="25">
        <f t="shared" si="15"/>
        <v>7.4999999999999982</v>
      </c>
      <c r="B68" s="44" t="s">
        <v>27</v>
      </c>
      <c r="C68" s="32" t="s">
        <v>134</v>
      </c>
      <c r="D68" s="29" t="s">
        <v>14</v>
      </c>
      <c r="E68" s="30">
        <v>5</v>
      </c>
      <c r="F68" s="77"/>
      <c r="G68" s="4">
        <f t="shared" si="14"/>
        <v>0</v>
      </c>
    </row>
    <row r="69" spans="1:8" ht="16.899999999999999" customHeight="1" x14ac:dyDescent="0.25">
      <c r="A69" s="45"/>
      <c r="B69" s="32"/>
      <c r="C69" s="32"/>
      <c r="D69" s="29"/>
      <c r="E69" s="30"/>
      <c r="F69" s="1" t="s">
        <v>15</v>
      </c>
      <c r="G69" s="5">
        <f>SUM(G64:G67)</f>
        <v>0</v>
      </c>
      <c r="H69" s="33"/>
    </row>
    <row r="70" spans="1:8" x14ac:dyDescent="0.25">
      <c r="A70" s="24">
        <v>8</v>
      </c>
      <c r="B70" s="83" t="s">
        <v>90</v>
      </c>
      <c r="C70" s="84"/>
      <c r="D70" s="84"/>
      <c r="E70" s="84"/>
      <c r="F70" s="84"/>
      <c r="G70" s="85"/>
    </row>
    <row r="71" spans="1:8" x14ac:dyDescent="0.25">
      <c r="A71" s="25">
        <f>A70+0.1</f>
        <v>8.1</v>
      </c>
      <c r="B71" s="44" t="s">
        <v>27</v>
      </c>
      <c r="C71" s="32" t="s">
        <v>91</v>
      </c>
      <c r="D71" s="29" t="s">
        <v>33</v>
      </c>
      <c r="E71" s="30">
        <v>3</v>
      </c>
      <c r="F71" s="77"/>
      <c r="G71" s="4">
        <f>F71*E71</f>
        <v>0</v>
      </c>
    </row>
    <row r="72" spans="1:8" ht="16.149999999999999" customHeight="1" x14ac:dyDescent="0.25">
      <c r="A72" s="46"/>
      <c r="B72" s="32"/>
      <c r="C72" s="32"/>
      <c r="D72" s="29"/>
      <c r="E72" s="30"/>
      <c r="F72" s="1" t="s">
        <v>15</v>
      </c>
      <c r="G72" s="5">
        <f>SUM(G71:G71)</f>
        <v>0</v>
      </c>
      <c r="H72" s="33"/>
    </row>
    <row r="73" spans="1:8" x14ac:dyDescent="0.25">
      <c r="A73" s="47"/>
      <c r="B73" s="48"/>
      <c r="C73" s="48"/>
      <c r="D73" s="49"/>
      <c r="E73" s="50"/>
      <c r="F73" s="51"/>
      <c r="G73" s="9"/>
    </row>
    <row r="75" spans="1:8" ht="15.75" thickBot="1" x14ac:dyDescent="0.3">
      <c r="A75" s="52"/>
      <c r="B75" s="52"/>
      <c r="C75" s="52" t="s">
        <v>7</v>
      </c>
      <c r="D75" s="53"/>
      <c r="E75" s="54"/>
      <c r="F75" s="53"/>
      <c r="G75" s="53"/>
    </row>
    <row r="76" spans="1:8" x14ac:dyDescent="0.25">
      <c r="A76" s="55"/>
      <c r="B76" s="55"/>
      <c r="C76" s="55"/>
      <c r="D76" s="10"/>
      <c r="E76" s="11"/>
      <c r="F76" s="10"/>
      <c r="G76" s="10"/>
    </row>
    <row r="77" spans="1:8" x14ac:dyDescent="0.25">
      <c r="A77" s="56">
        <f>A9</f>
        <v>1</v>
      </c>
      <c r="B77" s="57"/>
      <c r="C77" s="60" t="str">
        <f>B9</f>
        <v>Division 01 - General Requirements</v>
      </c>
      <c r="D77" s="61"/>
      <c r="E77" s="11"/>
      <c r="F77" s="10"/>
      <c r="G77" s="75">
        <f>G13</f>
        <v>0</v>
      </c>
    </row>
    <row r="78" spans="1:8" x14ac:dyDescent="0.25">
      <c r="A78" s="55"/>
      <c r="B78" s="55"/>
      <c r="C78" s="55"/>
      <c r="D78" s="10"/>
      <c r="E78" s="11"/>
      <c r="F78" s="10"/>
      <c r="G78" s="10"/>
    </row>
    <row r="79" spans="1:8" x14ac:dyDescent="0.25">
      <c r="A79" s="56">
        <f>A14</f>
        <v>2</v>
      </c>
      <c r="B79" s="57"/>
      <c r="C79" s="60" t="str">
        <f>B14</f>
        <v>Division 03 - Concrete (Optional Works)</v>
      </c>
      <c r="D79" s="61"/>
      <c r="E79" s="11"/>
      <c r="F79" s="10"/>
      <c r="G79" s="75">
        <f>G24</f>
        <v>0</v>
      </c>
    </row>
    <row r="80" spans="1:8" x14ac:dyDescent="0.25">
      <c r="A80" s="56"/>
      <c r="B80" s="55"/>
      <c r="C80" s="55"/>
      <c r="D80" s="10"/>
      <c r="E80" s="11"/>
      <c r="F80" s="10"/>
      <c r="G80" s="10"/>
    </row>
    <row r="81" spans="1:8" x14ac:dyDescent="0.25">
      <c r="A81" s="56">
        <f>A25</f>
        <v>3</v>
      </c>
      <c r="B81" s="57"/>
      <c r="C81" s="60" t="str">
        <f>B25</f>
        <v>Division 26 - Electrical (Optional Works)</v>
      </c>
      <c r="D81" s="61"/>
      <c r="E81" s="11"/>
      <c r="F81" s="10"/>
      <c r="G81" s="75">
        <f>G28</f>
        <v>0</v>
      </c>
    </row>
    <row r="82" spans="1:8" x14ac:dyDescent="0.25">
      <c r="A82" s="56"/>
      <c r="B82" s="55"/>
      <c r="C82" s="55"/>
      <c r="D82" s="10"/>
      <c r="E82" s="11"/>
      <c r="F82" s="10"/>
      <c r="G82" s="10"/>
    </row>
    <row r="83" spans="1:8" x14ac:dyDescent="0.25">
      <c r="A83" s="56">
        <f>A29</f>
        <v>4</v>
      </c>
      <c r="B83" s="57"/>
      <c r="C83" s="60" t="str">
        <f>B29</f>
        <v>Division 31 - Earthworks (Optional Works)</v>
      </c>
      <c r="D83" s="61"/>
      <c r="E83" s="11"/>
      <c r="F83" s="10"/>
      <c r="G83" s="75">
        <f>G33</f>
        <v>0</v>
      </c>
    </row>
    <row r="84" spans="1:8" x14ac:dyDescent="0.25">
      <c r="A84" s="56"/>
      <c r="B84" s="55"/>
      <c r="C84" s="55"/>
      <c r="D84" s="10"/>
      <c r="E84" s="11"/>
      <c r="F84" s="10"/>
      <c r="G84" s="10"/>
    </row>
    <row r="85" spans="1:8" x14ac:dyDescent="0.25">
      <c r="A85" s="56">
        <f>A34</f>
        <v>5</v>
      </c>
      <c r="B85" s="57"/>
      <c r="C85" s="60" t="str">
        <f>B34</f>
        <v>Division 32 - Roads and Site Improvements (Optional Works)</v>
      </c>
      <c r="D85" s="10"/>
      <c r="E85" s="11"/>
      <c r="F85" s="10"/>
      <c r="G85" s="75">
        <f>G46</f>
        <v>0</v>
      </c>
    </row>
    <row r="86" spans="1:8" x14ac:dyDescent="0.25">
      <c r="A86" s="56"/>
      <c r="B86" s="55"/>
      <c r="C86" s="55"/>
      <c r="D86" s="10"/>
      <c r="E86" s="11"/>
      <c r="F86" s="10"/>
      <c r="G86" s="10"/>
    </row>
    <row r="87" spans="1:8" x14ac:dyDescent="0.25">
      <c r="A87" s="56">
        <f>A47</f>
        <v>6</v>
      </c>
      <c r="B87" s="57"/>
      <c r="C87" s="60" t="str">
        <f>B47</f>
        <v>Division 32 - Roads and Site Improvements (Landscape Allowances) (Optional Works)</v>
      </c>
      <c r="D87" s="10"/>
      <c r="E87" s="11"/>
      <c r="F87" s="10"/>
      <c r="G87" s="75">
        <f>G62</f>
        <v>0</v>
      </c>
    </row>
    <row r="88" spans="1:8" x14ac:dyDescent="0.25">
      <c r="A88" s="56"/>
      <c r="B88" s="57"/>
      <c r="C88" s="60"/>
      <c r="D88" s="10"/>
      <c r="E88" s="11"/>
      <c r="F88" s="10"/>
      <c r="G88" s="10"/>
    </row>
    <row r="89" spans="1:8" x14ac:dyDescent="0.25">
      <c r="A89" s="56">
        <f>A63</f>
        <v>7</v>
      </c>
      <c r="B89" s="50"/>
      <c r="C89" s="60" t="str">
        <f>B63</f>
        <v>Division 33 - Utilities (Sanitary Sewer Works) (Optional Works)</v>
      </c>
      <c r="D89" s="10"/>
      <c r="E89" s="11"/>
      <c r="F89" s="10"/>
      <c r="G89" s="75">
        <f>G69</f>
        <v>0</v>
      </c>
    </row>
    <row r="90" spans="1:8" x14ac:dyDescent="0.25">
      <c r="A90" s="56"/>
      <c r="B90" s="55"/>
      <c r="C90" s="55"/>
      <c r="D90" s="10"/>
      <c r="E90" s="11"/>
      <c r="F90" s="10"/>
      <c r="G90" s="10"/>
    </row>
    <row r="91" spans="1:8" x14ac:dyDescent="0.25">
      <c r="A91" s="56">
        <f>A70</f>
        <v>8</v>
      </c>
      <c r="B91" s="50"/>
      <c r="C91" s="60" t="str">
        <f>B70</f>
        <v>Division 33 - Utilities (Storm Sewer Works) (Optional Works)</v>
      </c>
      <c r="D91" s="10"/>
      <c r="E91" s="11"/>
      <c r="F91" s="10"/>
      <c r="G91" s="75">
        <f>G72</f>
        <v>0</v>
      </c>
    </row>
    <row r="92" spans="1:8" x14ac:dyDescent="0.25">
      <c r="A92" s="56"/>
      <c r="B92" s="55"/>
      <c r="C92" s="55"/>
      <c r="D92" s="10"/>
      <c r="E92" s="11"/>
      <c r="F92" s="10"/>
      <c r="G92" s="62"/>
    </row>
    <row r="93" spans="1:8" x14ac:dyDescent="0.25">
      <c r="A93" s="64"/>
      <c r="B93" s="55"/>
      <c r="C93" s="55"/>
      <c r="D93" s="10"/>
      <c r="E93" s="11"/>
      <c r="F93" s="10"/>
      <c r="G93" s="62"/>
    </row>
    <row r="94" spans="1:8" ht="15.75" thickBot="1" x14ac:dyDescent="0.3">
      <c r="A94" s="55"/>
      <c r="B94" s="55"/>
      <c r="C94" s="65" t="s">
        <v>8</v>
      </c>
      <c r="D94" s="10"/>
      <c r="E94" s="11"/>
      <c r="F94" s="10"/>
      <c r="G94" s="78">
        <f>SUM(G77:G92)</f>
        <v>0</v>
      </c>
      <c r="H94" s="33"/>
    </row>
    <row r="95" spans="1:8" ht="15.75" thickTop="1" x14ac:dyDescent="0.25">
      <c r="A95" s="55"/>
      <c r="B95" s="55"/>
      <c r="C95" s="65"/>
      <c r="D95" s="10"/>
      <c r="E95" s="11"/>
      <c r="F95" s="10"/>
      <c r="G95" s="62"/>
    </row>
    <row r="96" spans="1:8" x14ac:dyDescent="0.25">
      <c r="A96" s="10"/>
      <c r="B96" s="10"/>
      <c r="C96" s="11" t="s">
        <v>12</v>
      </c>
      <c r="D96" s="10"/>
      <c r="E96" s="11"/>
      <c r="F96" s="10"/>
      <c r="G96" s="75">
        <f>G94*0.05</f>
        <v>0</v>
      </c>
      <c r="H96" s="34"/>
    </row>
    <row r="97" spans="1:9" x14ac:dyDescent="0.25">
      <c r="A97" s="10"/>
      <c r="B97" s="10"/>
      <c r="C97" s="55"/>
      <c r="D97" s="10"/>
      <c r="E97" s="11"/>
      <c r="F97" s="10"/>
      <c r="G97" s="62"/>
    </row>
    <row r="98" spans="1:9" ht="15.75" thickBot="1" x14ac:dyDescent="0.3">
      <c r="A98" s="66"/>
      <c r="B98" s="66"/>
      <c r="C98" s="67" t="s">
        <v>9</v>
      </c>
      <c r="D98" s="66"/>
      <c r="E98" s="68"/>
      <c r="F98" s="66"/>
      <c r="G98" s="78">
        <f>G96+G94</f>
        <v>0</v>
      </c>
      <c r="H98" s="33"/>
      <c r="I98" s="34"/>
    </row>
    <row r="99" spans="1:9" ht="15.75" thickTop="1" x14ac:dyDescent="0.25">
      <c r="A99" s="66"/>
      <c r="B99" s="66"/>
      <c r="C99" s="67"/>
      <c r="D99" s="66"/>
      <c r="E99" s="68"/>
      <c r="F99" s="66"/>
      <c r="G99" s="69"/>
    </row>
    <row r="100" spans="1:9" x14ac:dyDescent="0.25">
      <c r="A100" s="10"/>
      <c r="B100" s="10"/>
      <c r="C100" s="10"/>
      <c r="D100" s="10"/>
      <c r="E100" s="11"/>
      <c r="F100" s="10"/>
      <c r="G100" s="62"/>
    </row>
    <row r="101" spans="1:9" x14ac:dyDescent="0.25">
      <c r="A101" s="10"/>
      <c r="B101" s="55"/>
      <c r="C101" s="10"/>
      <c r="D101" s="10"/>
      <c r="E101" s="11"/>
      <c r="F101" s="10"/>
      <c r="G101" s="62"/>
    </row>
    <row r="102" spans="1:9" x14ac:dyDescent="0.25">
      <c r="A102" s="10"/>
      <c r="B102" s="55"/>
      <c r="C102" s="10"/>
      <c r="D102" s="10"/>
      <c r="E102" s="11"/>
      <c r="F102" s="10"/>
      <c r="G102" s="62"/>
    </row>
    <row r="103" spans="1:9" x14ac:dyDescent="0.25">
      <c r="A103" s="10"/>
      <c r="B103" s="55"/>
      <c r="C103" s="10"/>
      <c r="D103" s="10"/>
      <c r="E103" s="11"/>
      <c r="F103" s="10"/>
      <c r="G103" s="62"/>
    </row>
    <row r="104" spans="1:9" x14ac:dyDescent="0.25">
      <c r="A104" s="10"/>
      <c r="B104" s="10"/>
      <c r="C104" s="10"/>
      <c r="D104" s="10"/>
      <c r="E104" s="11"/>
      <c r="F104" s="10"/>
      <c r="G104" s="62"/>
    </row>
    <row r="105" spans="1:9" x14ac:dyDescent="0.25">
      <c r="A105" s="10"/>
      <c r="B105" s="10"/>
      <c r="C105" s="10"/>
      <c r="D105" s="10"/>
      <c r="E105" s="11"/>
      <c r="F105" s="10"/>
      <c r="G105" s="62"/>
    </row>
    <row r="106" spans="1:9" x14ac:dyDescent="0.25">
      <c r="A106" s="10"/>
      <c r="B106" s="10"/>
      <c r="C106" s="10"/>
      <c r="D106" s="10"/>
      <c r="E106" s="11"/>
      <c r="F106" s="10"/>
      <c r="G106" s="62"/>
    </row>
    <row r="107" spans="1:9" x14ac:dyDescent="0.25">
      <c r="A107" s="10"/>
      <c r="B107" s="10"/>
      <c r="C107" s="10"/>
      <c r="D107" s="10"/>
      <c r="E107" s="11"/>
      <c r="F107" s="10"/>
      <c r="G107" s="62"/>
    </row>
    <row r="108" spans="1:9" x14ac:dyDescent="0.25">
      <c r="A108" s="10"/>
      <c r="B108" s="10"/>
      <c r="C108" s="10"/>
      <c r="D108" s="10"/>
      <c r="E108" s="11"/>
      <c r="F108" s="10"/>
      <c r="G108" s="62"/>
    </row>
    <row r="109" spans="1:9" x14ac:dyDescent="0.25">
      <c r="A109" s="10"/>
      <c r="B109" s="10"/>
      <c r="C109" s="10"/>
      <c r="D109" s="10"/>
      <c r="E109" s="11"/>
      <c r="F109" s="10"/>
      <c r="G109" s="62"/>
    </row>
    <row r="110" spans="1:9" x14ac:dyDescent="0.25">
      <c r="A110" s="10"/>
      <c r="B110" s="10"/>
      <c r="C110" s="10"/>
      <c r="D110" s="10"/>
      <c r="E110" s="11"/>
      <c r="F110" s="10"/>
      <c r="G110" s="62"/>
    </row>
    <row r="111" spans="1:9" x14ac:dyDescent="0.25">
      <c r="A111" s="10"/>
      <c r="B111" s="10"/>
      <c r="C111" s="10"/>
      <c r="D111" s="10"/>
      <c r="E111" s="11"/>
      <c r="F111" s="10"/>
      <c r="G111" s="62"/>
    </row>
    <row r="112" spans="1:9" x14ac:dyDescent="0.25">
      <c r="A112" s="10"/>
      <c r="B112" s="10"/>
      <c r="C112" s="10"/>
      <c r="D112" s="10"/>
      <c r="E112" s="11"/>
      <c r="F112" s="10"/>
      <c r="G112" s="62"/>
    </row>
    <row r="113" spans="1:7" x14ac:dyDescent="0.25">
      <c r="A113" s="10"/>
      <c r="B113" s="10"/>
      <c r="C113" s="10"/>
      <c r="D113" s="10"/>
      <c r="E113" s="11"/>
      <c r="F113" s="10"/>
      <c r="G113" s="62"/>
    </row>
    <row r="114" spans="1:7" x14ac:dyDescent="0.25">
      <c r="A114" s="10"/>
      <c r="B114" s="10"/>
      <c r="C114" s="10"/>
      <c r="D114" s="10"/>
      <c r="E114" s="11"/>
      <c r="F114" s="10"/>
      <c r="G114" s="62"/>
    </row>
    <row r="115" spans="1:7" x14ac:dyDescent="0.25">
      <c r="A115" s="10"/>
      <c r="B115" s="10"/>
      <c r="C115" s="10"/>
      <c r="D115" s="10"/>
      <c r="E115" s="11"/>
      <c r="F115" s="10"/>
      <c r="G115" s="62"/>
    </row>
    <row r="116" spans="1:7" x14ac:dyDescent="0.25">
      <c r="A116" s="10"/>
      <c r="B116" s="10"/>
      <c r="C116" s="10"/>
      <c r="D116" s="10"/>
      <c r="E116" s="11"/>
      <c r="F116" s="10"/>
      <c r="G116" s="62"/>
    </row>
    <row r="117" spans="1:7" x14ac:dyDescent="0.25">
      <c r="A117" s="10"/>
      <c r="B117" s="10"/>
      <c r="C117" s="10"/>
      <c r="D117" s="10"/>
      <c r="E117" s="11"/>
      <c r="F117" s="10"/>
      <c r="G117" s="62"/>
    </row>
    <row r="118" spans="1:7" x14ac:dyDescent="0.25">
      <c r="A118" s="10"/>
      <c r="B118" s="10"/>
      <c r="C118" s="10"/>
      <c r="D118" s="10"/>
      <c r="E118" s="11"/>
      <c r="F118" s="10"/>
      <c r="G118" s="62"/>
    </row>
    <row r="119" spans="1:7" x14ac:dyDescent="0.25">
      <c r="A119" s="10"/>
      <c r="B119" s="10"/>
      <c r="C119" s="10"/>
      <c r="D119" s="10"/>
      <c r="E119" s="11"/>
      <c r="F119" s="10"/>
      <c r="G119" s="62"/>
    </row>
    <row r="120" spans="1:7" x14ac:dyDescent="0.25">
      <c r="A120" s="10"/>
      <c r="B120" s="10"/>
      <c r="C120" s="10"/>
      <c r="D120" s="10"/>
      <c r="E120" s="11"/>
      <c r="F120" s="10"/>
      <c r="G120" s="62"/>
    </row>
    <row r="121" spans="1:7" x14ac:dyDescent="0.25">
      <c r="A121" s="10"/>
      <c r="B121" s="10"/>
      <c r="C121" s="10"/>
      <c r="D121" s="10"/>
      <c r="E121" s="11"/>
      <c r="F121" s="10"/>
      <c r="G121" s="62"/>
    </row>
    <row r="122" spans="1:7" x14ac:dyDescent="0.25">
      <c r="A122" s="10"/>
      <c r="B122" s="10"/>
      <c r="C122" s="10"/>
      <c r="D122" s="10"/>
      <c r="E122" s="11"/>
      <c r="F122" s="10"/>
      <c r="G122" s="62"/>
    </row>
    <row r="123" spans="1:7" x14ac:dyDescent="0.25">
      <c r="A123" s="10"/>
      <c r="B123" s="10"/>
      <c r="C123" s="10"/>
      <c r="D123" s="10"/>
      <c r="E123" s="11"/>
      <c r="F123" s="10"/>
      <c r="G123" s="62"/>
    </row>
    <row r="124" spans="1:7" x14ac:dyDescent="0.25">
      <c r="A124" s="10"/>
      <c r="B124" s="10"/>
      <c r="C124" s="10"/>
      <c r="D124" s="10"/>
      <c r="E124" s="11"/>
      <c r="F124" s="10"/>
      <c r="G124" s="62"/>
    </row>
    <row r="125" spans="1:7" x14ac:dyDescent="0.25">
      <c r="A125" s="10"/>
      <c r="B125" s="10"/>
      <c r="C125" s="10"/>
      <c r="D125" s="10"/>
      <c r="E125" s="11"/>
      <c r="F125" s="10"/>
      <c r="G125" s="62"/>
    </row>
    <row r="126" spans="1:7" x14ac:dyDescent="0.25">
      <c r="A126" s="64"/>
      <c r="B126" s="55"/>
      <c r="C126" s="10"/>
      <c r="D126" s="10"/>
      <c r="E126" s="11"/>
      <c r="F126" s="10"/>
      <c r="G126" s="62"/>
    </row>
    <row r="127" spans="1:7" x14ac:dyDescent="0.25">
      <c r="A127" s="64"/>
      <c r="B127" s="55"/>
      <c r="C127" s="10"/>
      <c r="D127" s="10"/>
      <c r="E127" s="11"/>
      <c r="F127" s="10"/>
      <c r="G127" s="62"/>
    </row>
    <row r="128" spans="1:7" x14ac:dyDescent="0.25">
      <c r="A128" s="64"/>
      <c r="B128" s="55"/>
      <c r="C128" s="10"/>
      <c r="D128" s="10"/>
      <c r="E128" s="11"/>
      <c r="F128" s="10"/>
      <c r="G128" s="62"/>
    </row>
    <row r="129" spans="1:7" x14ac:dyDescent="0.25">
      <c r="A129" s="10"/>
      <c r="B129" s="10"/>
      <c r="C129" s="10"/>
      <c r="D129" s="10"/>
      <c r="E129" s="11"/>
      <c r="F129" s="10"/>
      <c r="G129" s="62"/>
    </row>
    <row r="130" spans="1:7" x14ac:dyDescent="0.25">
      <c r="A130" s="10"/>
      <c r="B130" s="10"/>
      <c r="C130" s="10"/>
      <c r="D130" s="10"/>
      <c r="E130" s="11"/>
      <c r="F130" s="10"/>
      <c r="G130" s="62"/>
    </row>
  </sheetData>
  <mergeCells count="13">
    <mergeCell ref="A2:G2"/>
    <mergeCell ref="A3:G3"/>
    <mergeCell ref="A4:G4"/>
    <mergeCell ref="A5:G5"/>
    <mergeCell ref="A6:G6"/>
    <mergeCell ref="B9:G9"/>
    <mergeCell ref="B63:G63"/>
    <mergeCell ref="B70:G70"/>
    <mergeCell ref="B14:G14"/>
    <mergeCell ref="B25:G25"/>
    <mergeCell ref="B29:G29"/>
    <mergeCell ref="B34:G34"/>
    <mergeCell ref="B47:G47"/>
  </mergeCells>
  <pageMargins left="0.7" right="0.8833333333333333" top="0.75" bottom="0.75" header="0.3" footer="0.3"/>
  <pageSetup scale="50" fitToHeight="0" orientation="portrait" r:id="rId1"/>
  <headerFooter>
    <oddHeader>&amp;L&amp;G&amp;CLEL Project Number: 277-1</oddHeader>
    <oddFooter>&amp;R&amp;P of &amp;N</oddFooter>
  </headerFooter>
  <rowBreaks count="1" manualBreakCount="1">
    <brk id="6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SOQ - TENDER</vt:lpstr>
      <vt:lpstr>SOQ - OPTIONAL WORKS</vt:lpstr>
      <vt:lpstr>'SOQ - OPTIONAL WORKS'!Print_Area</vt:lpstr>
      <vt:lpstr>'SOQ - TENDER'!Print_Area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</dc:creator>
  <cp:lastModifiedBy>Ollie Ewing</cp:lastModifiedBy>
  <cp:lastPrinted>2026-04-17T17:59:08Z</cp:lastPrinted>
  <dcterms:created xsi:type="dcterms:W3CDTF">2010-03-22T21:12:29Z</dcterms:created>
  <dcterms:modified xsi:type="dcterms:W3CDTF">2026-04-23T16:34:02Z</dcterms:modified>
</cp:coreProperties>
</file>